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 activeTab="2"/>
  </bookViews>
  <sheets>
    <sheet name="JUV" sheetId="1" r:id="rId1"/>
    <sheet name="M 18" sheetId="4" r:id="rId2"/>
    <sheet name="M 15" sheetId="5" r:id="rId3"/>
    <sheet name="M 13" sheetId="8" r:id="rId4"/>
    <sheet name="ENTREGA C-HCP" sheetId="13" r:id="rId5"/>
    <sheet name="HORARIOS" sheetId="16" r:id="rId6"/>
    <sheet name="TODOS GROSS" sheetId="15" state="hidden" r:id="rId7"/>
  </sheets>
  <calcPr calcId="125725"/>
</workbook>
</file>

<file path=xl/calcChain.xml><?xml version="1.0" encoding="utf-8"?>
<calcChain xmlns="http://schemas.openxmlformats.org/spreadsheetml/2006/main">
  <c r="G41" i="13"/>
  <c r="F41"/>
  <c r="E41"/>
  <c r="D41"/>
  <c r="C41"/>
  <c r="B41"/>
  <c r="A41"/>
  <c r="H24"/>
  <c r="H23"/>
  <c r="G24"/>
  <c r="F24"/>
  <c r="E24"/>
  <c r="D24"/>
  <c r="C24"/>
  <c r="B24"/>
  <c r="A24"/>
  <c r="G23"/>
  <c r="F23"/>
  <c r="E23"/>
  <c r="D23"/>
  <c r="C23"/>
  <c r="B23"/>
  <c r="A23"/>
  <c r="G36"/>
  <c r="H36" s="1"/>
  <c r="G35"/>
  <c r="H35" s="1"/>
  <c r="K25" i="1"/>
  <c r="K24"/>
  <c r="F17" i="13"/>
  <c r="E17"/>
  <c r="D17"/>
  <c r="C17"/>
  <c r="B17"/>
  <c r="A17"/>
  <c r="G30"/>
  <c r="H30" s="1"/>
  <c r="G29"/>
  <c r="H29" s="1"/>
  <c r="H48"/>
  <c r="H47"/>
  <c r="G48"/>
  <c r="G47"/>
  <c r="G15" i="8"/>
  <c r="I36" i="16"/>
  <c r="I35"/>
  <c r="I34"/>
  <c r="I33"/>
  <c r="I32"/>
  <c r="I31"/>
  <c r="I30"/>
  <c r="I29"/>
  <c r="I28"/>
  <c r="I27"/>
  <c r="I26"/>
  <c r="I25"/>
  <c r="I24"/>
  <c r="J36" s="1"/>
  <c r="I23"/>
  <c r="I20"/>
  <c r="I19"/>
  <c r="I18"/>
  <c r="I17"/>
  <c r="I16"/>
  <c r="I15"/>
  <c r="I14"/>
  <c r="I13"/>
  <c r="I12"/>
  <c r="I11"/>
  <c r="I10"/>
  <c r="I9"/>
  <c r="J20" l="1"/>
  <c r="J37" s="1"/>
  <c r="G42" i="13" l="1"/>
  <c r="H42" s="1"/>
  <c r="H41"/>
  <c r="G20" i="8"/>
  <c r="H20" s="1"/>
  <c r="G19"/>
  <c r="H19" s="1"/>
  <c r="G16"/>
  <c r="H16" s="1"/>
  <c r="G18"/>
  <c r="H18" s="1"/>
  <c r="G17"/>
  <c r="H17" s="1"/>
  <c r="H15"/>
  <c r="G14"/>
  <c r="H14" s="1"/>
  <c r="G10"/>
  <c r="H10" s="1"/>
  <c r="G12"/>
  <c r="H12" s="1"/>
  <c r="G13"/>
  <c r="H13" s="1"/>
  <c r="G11"/>
  <c r="H11" s="1"/>
  <c r="K30" i="5"/>
  <c r="K29"/>
  <c r="K28"/>
  <c r="K27"/>
  <c r="K22"/>
  <c r="K21"/>
  <c r="K20"/>
  <c r="K19"/>
  <c r="K18"/>
  <c r="K17"/>
  <c r="K16"/>
  <c r="K15"/>
  <c r="K14"/>
  <c r="K13"/>
  <c r="K12"/>
  <c r="K11"/>
  <c r="G30"/>
  <c r="H30" s="1"/>
  <c r="G28"/>
  <c r="H28" s="1"/>
  <c r="G27"/>
  <c r="H27" s="1"/>
  <c r="G29"/>
  <c r="H29" s="1"/>
  <c r="G26"/>
  <c r="H26" s="1"/>
  <c r="G21"/>
  <c r="H21" s="1"/>
  <c r="G19"/>
  <c r="H19" s="1"/>
  <c r="G20"/>
  <c r="H20" s="1"/>
  <c r="G22"/>
  <c r="H22" s="1"/>
  <c r="G18"/>
  <c r="H18" s="1"/>
  <c r="G12"/>
  <c r="H12" s="1"/>
  <c r="G10"/>
  <c r="H10" s="1"/>
  <c r="G14"/>
  <c r="H14" s="1"/>
  <c r="G17"/>
  <c r="H17" s="1"/>
  <c r="G13"/>
  <c r="H13" s="1"/>
  <c r="G15"/>
  <c r="H15" s="1"/>
  <c r="G11"/>
  <c r="H11" s="1"/>
  <c r="G16"/>
  <c r="H16" s="1"/>
  <c r="G9"/>
  <c r="H9" s="1"/>
  <c r="K26" i="4"/>
  <c r="K25"/>
  <c r="K24"/>
  <c r="K23"/>
  <c r="K22"/>
  <c r="K21"/>
  <c r="K20"/>
  <c r="K19"/>
  <c r="K18"/>
  <c r="K17"/>
  <c r="K16"/>
  <c r="K15"/>
  <c r="K14"/>
  <c r="K13"/>
  <c r="K11"/>
  <c r="K10"/>
  <c r="G26"/>
  <c r="H26" s="1"/>
  <c r="G25"/>
  <c r="H25" s="1"/>
  <c r="G21"/>
  <c r="H21" s="1"/>
  <c r="G23"/>
  <c r="H23" s="1"/>
  <c r="G24"/>
  <c r="H24" s="1"/>
  <c r="G15"/>
  <c r="H15" s="1"/>
  <c r="G18"/>
  <c r="H18" s="1"/>
  <c r="G22"/>
  <c r="H22" s="1"/>
  <c r="G17"/>
  <c r="H17" s="1"/>
  <c r="G16"/>
  <c r="H16" s="1"/>
  <c r="G19"/>
  <c r="H19" s="1"/>
  <c r="G14"/>
  <c r="H14" s="1"/>
  <c r="G20"/>
  <c r="H20" s="1"/>
  <c r="G12"/>
  <c r="H12" s="1"/>
  <c r="G13"/>
  <c r="H13" s="1"/>
  <c r="G11"/>
  <c r="H11" s="1"/>
  <c r="G10"/>
  <c r="H10" s="1"/>
  <c r="G25" i="1"/>
  <c r="H25" s="1"/>
  <c r="G24"/>
  <c r="H24" s="1"/>
  <c r="G19"/>
  <c r="H19" s="1"/>
  <c r="G23"/>
  <c r="H23" s="1"/>
  <c r="G22"/>
  <c r="H22" s="1"/>
  <c r="G21"/>
  <c r="H21" s="1"/>
  <c r="G20"/>
  <c r="H20" s="1"/>
  <c r="G18"/>
  <c r="H18" s="1"/>
  <c r="G12"/>
  <c r="G17" i="13" s="1"/>
  <c r="G14" i="1"/>
  <c r="G11"/>
  <c r="G10"/>
  <c r="H10" l="1"/>
  <c r="H14"/>
  <c r="H11"/>
  <c r="K14" i="8"/>
  <c r="K13"/>
  <c r="K12"/>
  <c r="K11"/>
  <c r="K15" l="1"/>
  <c r="K16"/>
  <c r="K17"/>
  <c r="K18"/>
  <c r="K19"/>
  <c r="K20"/>
  <c r="K14" i="1"/>
  <c r="K13"/>
  <c r="K12"/>
  <c r="K11"/>
  <c r="K10"/>
  <c r="K20"/>
  <c r="G13"/>
  <c r="H12" l="1"/>
  <c r="H17" i="13" s="1"/>
  <c r="H13" i="1"/>
  <c r="G18" i="13"/>
  <c r="K21" i="1" l="1"/>
  <c r="K22"/>
  <c r="K23"/>
  <c r="F46" i="13"/>
  <c r="E46"/>
  <c r="D46"/>
  <c r="C46"/>
  <c r="B46"/>
  <c r="A46"/>
  <c r="F45"/>
  <c r="E45"/>
  <c r="D45"/>
  <c r="C45"/>
  <c r="B45"/>
  <c r="A45"/>
  <c r="K10" i="8"/>
  <c r="G46" i="13" l="1"/>
  <c r="G45"/>
  <c r="K19" i="1" l="1"/>
  <c r="A1" i="5" l="1"/>
  <c r="A2"/>
  <c r="A6"/>
  <c r="K26" l="1"/>
  <c r="K10"/>
  <c r="K9"/>
  <c r="K12" i="4"/>
  <c r="K18" i="1"/>
  <c r="A5" i="13" l="1"/>
  <c r="A5" i="8" l="1"/>
  <c r="A5" i="5"/>
  <c r="A5" i="4"/>
  <c r="F40" i="13" l="1"/>
  <c r="E40"/>
  <c r="D40"/>
  <c r="C40"/>
  <c r="B40"/>
  <c r="A40"/>
  <c r="F39"/>
  <c r="E39"/>
  <c r="D39"/>
  <c r="C39"/>
  <c r="B39"/>
  <c r="A39"/>
  <c r="A37"/>
  <c r="G40" l="1"/>
  <c r="G39"/>
  <c r="A34"/>
  <c r="B34"/>
  <c r="C34"/>
  <c r="D34"/>
  <c r="E34"/>
  <c r="F34"/>
  <c r="H18" l="1"/>
  <c r="G28" l="1"/>
  <c r="G22"/>
  <c r="F22"/>
  <c r="E22"/>
  <c r="D22"/>
  <c r="C22"/>
  <c r="B22"/>
  <c r="A22"/>
  <c r="F21"/>
  <c r="E21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E15"/>
  <c r="F15"/>
  <c r="A16"/>
  <c r="B16"/>
  <c r="C16"/>
  <c r="D16"/>
  <c r="E16"/>
  <c r="F16"/>
  <c r="A25"/>
  <c r="A27"/>
  <c r="B27"/>
  <c r="C27"/>
  <c r="D27"/>
  <c r="E27"/>
  <c r="F27"/>
  <c r="A28"/>
  <c r="B28"/>
  <c r="C28"/>
  <c r="D28"/>
  <c r="E28"/>
  <c r="F28"/>
  <c r="A33"/>
  <c r="B33"/>
  <c r="C33"/>
  <c r="D33"/>
  <c r="E33"/>
  <c r="F33"/>
  <c r="A43"/>
  <c r="A1" i="8"/>
  <c r="A2"/>
  <c r="A6"/>
  <c r="A1" i="4"/>
  <c r="A2"/>
  <c r="A6"/>
  <c r="G16" i="13" l="1"/>
  <c r="G21"/>
  <c r="G33"/>
  <c r="G27"/>
  <c r="G34"/>
  <c r="G15"/>
</calcChain>
</file>

<file path=xl/sharedStrings.xml><?xml version="1.0" encoding="utf-8"?>
<sst xmlns="http://schemas.openxmlformats.org/spreadsheetml/2006/main" count="407" uniqueCount="110">
  <si>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</si>
  <si>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</si>
  <si>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</si>
  <si>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</si>
  <si>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</si>
  <si>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</si>
  <si>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</si>
  <si>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</si>
  <si>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CLUB</t>
  </si>
  <si>
    <t>--</t>
  </si>
  <si>
    <t>MENORES CON HCP</t>
  </si>
  <si>
    <t>1° S/V</t>
  </si>
  <si>
    <t>2° S/V</t>
  </si>
  <si>
    <t>1° NETO</t>
  </si>
  <si>
    <t>2° NETO</t>
  </si>
  <si>
    <t>F.N.</t>
  </si>
  <si>
    <t>DOS VUELTAS DE 9 HOYOS MEDAL PLAY</t>
  </si>
  <si>
    <t>DESEMP</t>
  </si>
  <si>
    <t>CABALLEROS JUVENILES (Clases 97- 98- 99- 00 - 01 - 02 y 03)</t>
  </si>
  <si>
    <t>CABALLEROS MENORES (Clases 04 - 05 y 06)</t>
  </si>
  <si>
    <t>DAMAS MENORES DE 15 AÑOS (Clases 07 Y POSTERIORES)</t>
  </si>
  <si>
    <t>CABALLEROS MENORES DE 13 AÑOS (CLASES 09 Y POSTERIROES)</t>
  </si>
  <si>
    <t>CABALLEROS MENORES DE 15 AÑOS (Clases 07 y Posteiroes)</t>
  </si>
  <si>
    <t>CARILO</t>
  </si>
  <si>
    <t>GOLF</t>
  </si>
  <si>
    <t>DOMINGO 26 DE JUNIO DE 2022</t>
  </si>
  <si>
    <t>DAMAS JUVENILES Y MENORES</t>
  </si>
  <si>
    <t>ACUÑA TOBIAS</t>
  </si>
  <si>
    <t>EVTGC</t>
  </si>
  <si>
    <t>MORUA CARIAC MATEO</t>
  </si>
  <si>
    <t>SPGC</t>
  </si>
  <si>
    <t>CUTHILL LIAM</t>
  </si>
  <si>
    <t>ROMERO GONZALO</t>
  </si>
  <si>
    <t>GCD</t>
  </si>
  <si>
    <t>FERNANDEZ FRANCISCO</t>
  </si>
  <si>
    <t>BERCHOT TOMAS</t>
  </si>
  <si>
    <t>MDPGC</t>
  </si>
  <si>
    <t>GOTI JULIO</t>
  </si>
  <si>
    <t>TGC</t>
  </si>
  <si>
    <t>DABOS BENJAMIN</t>
  </si>
  <si>
    <t>REPETTO JUAN CRUZ</t>
  </si>
  <si>
    <t>LEOFANTI DANTE SALVADOR</t>
  </si>
  <si>
    <t>BERENGENO SANTINO MARIO</t>
  </si>
  <si>
    <t>CMDP</t>
  </si>
  <si>
    <t>PEREZ SANTANDREA FERMIN</t>
  </si>
  <si>
    <t>ORTALE FELIPE</t>
  </si>
  <si>
    <t>NGC</t>
  </si>
  <si>
    <t>ELICHIRIBEHETY RICARDO JUAN</t>
  </si>
  <si>
    <t>SAFE FRANCO</t>
  </si>
  <si>
    <t>CSCPGB</t>
  </si>
  <si>
    <t>MOIONI DANTE</t>
  </si>
  <si>
    <t>LARREGAIN GABRIEL</t>
  </si>
  <si>
    <t>TOBLER SANTIAGO</t>
  </si>
  <si>
    <t>CABRERA IÑAQUI</t>
  </si>
  <si>
    <t>LPSA</t>
  </si>
  <si>
    <t>SALANITRO TOMAS</t>
  </si>
  <si>
    <t>SALVI BENICIO</t>
  </si>
  <si>
    <t>GERBINO ARAUJO THIAGO VALENTIN</t>
  </si>
  <si>
    <t>GIMENEZ QUIROGA GONZALO</t>
  </si>
  <si>
    <t>PATTI NICOLAS</t>
  </si>
  <si>
    <t>MORUA CARIAC SANTIAGO</t>
  </si>
  <si>
    <t>DURINGER BENJAMIN</t>
  </si>
  <si>
    <t>SARASOLA JOSE MANUEL</t>
  </si>
  <si>
    <t>CRUZ COSME</t>
  </si>
  <si>
    <t>SALVI SANTINO</t>
  </si>
  <si>
    <t>JENKINS STEVE</t>
  </si>
  <si>
    <t>SANTANA PEDRO</t>
  </si>
  <si>
    <t>ZANETTA MAXIMO</t>
  </si>
  <si>
    <t>VGGC</t>
  </si>
  <si>
    <t>SANTANA JOAQUIN</t>
  </si>
  <si>
    <t>PALENCIA EMILIO</t>
  </si>
  <si>
    <t>LEOFANTI RENZO</t>
  </si>
  <si>
    <t>RODRIGUEZ LUCIANO</t>
  </si>
  <si>
    <t>ML</t>
  </si>
  <si>
    <t>GUERENDIAIN FERMIN</t>
  </si>
  <si>
    <t>RAMPEZZOTTI BARTOLOME</t>
  </si>
  <si>
    <t>LANDI AGUSTIN</t>
  </si>
  <si>
    <t>JARQUE FELIPE</t>
  </si>
  <si>
    <t>PROBICITO IGNACIO</t>
  </si>
  <si>
    <t>JUAREZ GOÑI FRANCISCO</t>
  </si>
  <si>
    <t>ROLON ESTANISLAO</t>
  </si>
  <si>
    <t>HAUQUI JUAN IGNACIO</t>
  </si>
  <si>
    <t>SARASOLA FEDERICO</t>
  </si>
  <si>
    <t>ALVAREZ MARIANO JESUS</t>
  </si>
  <si>
    <t>GALOPPO SANTINO</t>
  </si>
  <si>
    <t>VIALI MARTIN</t>
  </si>
  <si>
    <t>MARTIN IARA</t>
  </si>
  <si>
    <t>OLIVERI CATERINA</t>
  </si>
  <si>
    <t>RAMPOLDI SARA ALESSIA</t>
  </si>
  <si>
    <t xml:space="preserve">ERRECART GIMENA </t>
  </si>
  <si>
    <t>POLITA NUÑEZ MAITE</t>
  </si>
  <si>
    <t>SERRES SCHEFFER JOSEFINA</t>
  </si>
  <si>
    <t>ARANO ROCIO</t>
  </si>
  <si>
    <t>OLIVERI ANGELINA</t>
  </si>
  <si>
    <t>DEPREZ UMMA</t>
  </si>
  <si>
    <t>JENKINS UMA</t>
  </si>
  <si>
    <t>ACHEN ALDANA</t>
  </si>
  <si>
    <t>CACACE ISABELLA</t>
  </si>
  <si>
    <t>DANIEL KATJA</t>
  </si>
  <si>
    <t>CARILO GOLF</t>
  </si>
  <si>
    <r>
      <t xml:space="preserve">7° FECHA DEL RANKING DE MENORES CON HANDICAP - </t>
    </r>
    <r>
      <rPr>
        <b/>
        <sz val="9"/>
        <color theme="3"/>
        <rFont val="Arial"/>
        <family val="2"/>
      </rPr>
      <t>DOS VUELTAS DE 9 HOYOS MEDAL PLAY -</t>
    </r>
  </si>
  <si>
    <t>par caballeros  :  36  +  37  =  73 - par  damas  :  37  +  37  =  74</t>
  </si>
  <si>
    <t>HOYO 1</t>
  </si>
  <si>
    <r>
      <t xml:space="preserve">CABALLEROS M-13 (CLASES 09 Y POSTERIORES) </t>
    </r>
    <r>
      <rPr>
        <b/>
        <sz val="9"/>
        <color rgb="FFFF0000"/>
        <rFont val="Arial"/>
        <family val="2"/>
      </rPr>
      <t>- BOCHAS ROJAS -</t>
    </r>
  </si>
  <si>
    <t>CABALLEROS M-15 (CLASES 07 Y 08)</t>
  </si>
  <si>
    <t>DAMAS  M-15 (CLASES 07 Y POSTERIORES)</t>
  </si>
  <si>
    <t>HOYO 10</t>
  </si>
  <si>
    <t>CABALLEROS M-18 (CLASES 04 - 05  Y  06)</t>
  </si>
  <si>
    <t>CABALLEROS JUV (CLASES 97 - 98 - 99- 00 - 01 - 02 Y 03)</t>
  </si>
  <si>
    <t>DAMAS JUV Y   M-18 (CLASES 04 - 05 Y 06)</t>
  </si>
</sst>
</file>

<file path=xl/styles.xml><?xml version="1.0" encoding="utf-8"?>
<styleSheet xmlns="http://schemas.openxmlformats.org/spreadsheetml/2006/main">
  <numFmts count="4">
    <numFmt numFmtId="164" formatCode="dd/mm/yyyy;@"/>
    <numFmt numFmtId="165" formatCode="[$-C0A]General"/>
    <numFmt numFmtId="166" formatCode="0.0"/>
    <numFmt numFmtId="167" formatCode="_-* #,##0.0_-;\-* #,##0.0_-;_-* &quot;-&quot;??_-;_-@_-"/>
  </numFmts>
  <fonts count="39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20"/>
      <name val="Arial"/>
      <family val="2"/>
    </font>
    <font>
      <sz val="25"/>
      <name val="Arial"/>
      <family val="2"/>
    </font>
    <font>
      <b/>
      <sz val="11"/>
      <color indexed="9"/>
      <name val="Arial"/>
      <family val="2"/>
    </font>
    <font>
      <b/>
      <sz val="12"/>
      <name val="Arial"/>
      <family val="2"/>
    </font>
    <font>
      <b/>
      <sz val="9"/>
      <color indexed="10"/>
      <name val="Arial"/>
      <family val="2"/>
    </font>
    <font>
      <b/>
      <sz val="9"/>
      <color theme="3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sz val="10"/>
      <name val="Arial1"/>
    </font>
    <font>
      <b/>
      <sz val="10"/>
      <color rgb="FFFF0000"/>
      <name val="Arial1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4" fillId="0" borderId="0"/>
    <xf numFmtId="165" fontId="26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5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/>
    </xf>
    <xf numFmtId="0" fontId="23" fillId="0" borderId="0" xfId="0" applyFont="1" applyFill="1"/>
    <xf numFmtId="0" fontId="3" fillId="0" borderId="0" xfId="0" applyFont="1" applyFill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6" fillId="0" borderId="9" xfId="0" applyFont="1" applyFill="1" applyBorder="1"/>
    <xf numFmtId="0" fontId="11" fillId="0" borderId="13" xfId="0" applyFont="1" applyFill="1" applyBorder="1" applyAlignment="1">
      <alignment horizontal="center"/>
    </xf>
    <xf numFmtId="164" fontId="11" fillId="0" borderId="13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7" xfId="0" applyFont="1" applyFill="1" applyBorder="1"/>
    <xf numFmtId="0" fontId="11" fillId="0" borderId="18" xfId="0" applyFont="1" applyFill="1" applyBorder="1" applyAlignment="1">
      <alignment horizontal="center"/>
    </xf>
    <xf numFmtId="164" fontId="11" fillId="0" borderId="18" xfId="0" applyNumberFormat="1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5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22" xfId="0" applyFont="1" applyFill="1" applyBorder="1" applyAlignment="1">
      <alignment vertical="center"/>
    </xf>
    <xf numFmtId="165" fontId="37" fillId="0" borderId="23" xfId="3" applyFont="1" applyFill="1" applyBorder="1" applyAlignment="1">
      <alignment vertical="center"/>
    </xf>
    <xf numFmtId="166" fontId="37" fillId="0" borderId="23" xfId="3" quotePrefix="1" applyNumberFormat="1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vertical="center"/>
    </xf>
    <xf numFmtId="166" fontId="37" fillId="0" borderId="24" xfId="3" quotePrefix="1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vertical="center"/>
    </xf>
    <xf numFmtId="165" fontId="37" fillId="0" borderId="2" xfId="3" applyFont="1" applyFill="1" applyBorder="1" applyAlignment="1">
      <alignment vertical="center"/>
    </xf>
    <xf numFmtId="166" fontId="37" fillId="0" borderId="2" xfId="3" quotePrefix="1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166" fontId="37" fillId="0" borderId="4" xfId="3" quotePrefix="1" applyNumberFormat="1" applyFont="1" applyFill="1" applyBorder="1" applyAlignment="1">
      <alignment horizontal="center" vertical="center"/>
    </xf>
    <xf numFmtId="167" fontId="37" fillId="0" borderId="2" xfId="3" quotePrefix="1" applyNumberFormat="1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165" fontId="37" fillId="0" borderId="13" xfId="3" applyFont="1" applyFill="1" applyBorder="1" applyAlignment="1">
      <alignment vertical="center"/>
    </xf>
    <xf numFmtId="167" fontId="37" fillId="0" borderId="13" xfId="3" quotePrefix="1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166" fontId="37" fillId="0" borderId="13" xfId="3" quotePrefix="1" applyNumberFormat="1" applyFont="1" applyFill="1" applyBorder="1" applyAlignment="1">
      <alignment horizontal="center" vertical="center"/>
    </xf>
    <xf numFmtId="166" fontId="37" fillId="0" borderId="26" xfId="3" quotePrefix="1" applyNumberFormat="1" applyFont="1" applyFill="1" applyBorder="1" applyAlignment="1">
      <alignment horizontal="center" vertical="center"/>
    </xf>
    <xf numFmtId="0" fontId="35" fillId="1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67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horizontal="center" vertical="center"/>
    </xf>
    <xf numFmtId="0" fontId="35" fillId="11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5" fontId="38" fillId="6" borderId="23" xfId="3" applyFont="1" applyFill="1" applyBorder="1" applyAlignment="1">
      <alignment vertical="center"/>
    </xf>
    <xf numFmtId="0" fontId="3" fillId="3" borderId="7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4" fillId="8" borderId="7" xfId="0" applyFont="1" applyFill="1" applyBorder="1" applyAlignment="1">
      <alignment horizontal="center" vertical="center"/>
    </xf>
    <xf numFmtId="0" fontId="34" fillId="8" borderId="10" xfId="0" applyFont="1" applyFill="1" applyBorder="1" applyAlignment="1">
      <alignment horizontal="center" vertical="center"/>
    </xf>
    <xf numFmtId="0" fontId="34" fillId="8" borderId="8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2" fillId="7" borderId="2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5" fillId="9" borderId="7" xfId="0" applyFont="1" applyFill="1" applyBorder="1" applyAlignment="1">
      <alignment horizontal="center" vertical="center"/>
    </xf>
    <xf numFmtId="0" fontId="35" fillId="9" borderId="10" xfId="0" applyFont="1" applyFill="1" applyBorder="1" applyAlignment="1">
      <alignment horizontal="center" vertical="center"/>
    </xf>
    <xf numFmtId="0" fontId="35" fillId="9" borderId="8" xfId="0" applyFont="1" applyFill="1" applyBorder="1" applyAlignment="1">
      <alignment horizontal="center" vertical="center"/>
    </xf>
    <xf numFmtId="0" fontId="34" fillId="8" borderId="27" xfId="0" applyFont="1" applyFill="1" applyBorder="1" applyAlignment="1">
      <alignment horizontal="center" vertical="center"/>
    </xf>
    <xf numFmtId="0" fontId="34" fillId="8" borderId="28" xfId="0" applyFont="1" applyFill="1" applyBorder="1" applyAlignment="1">
      <alignment horizontal="center" vertical="center"/>
    </xf>
    <xf numFmtId="0" fontId="34" fillId="8" borderId="12" xfId="0" applyFont="1" applyFill="1" applyBorder="1" applyAlignment="1">
      <alignment horizontal="center" vertical="center"/>
    </xf>
    <xf numFmtId="0" fontId="25" fillId="6" borderId="9" xfId="0" applyFont="1" applyFill="1" applyBorder="1"/>
    <xf numFmtId="0" fontId="8" fillId="0" borderId="13" xfId="0" quotePrefix="1" applyFont="1" applyFill="1" applyBorder="1" applyAlignment="1">
      <alignment horizontal="center"/>
    </xf>
    <xf numFmtId="0" fontId="7" fillId="0" borderId="13" xfId="0" quotePrefix="1" applyFont="1" applyFill="1" applyBorder="1" applyAlignment="1">
      <alignment horizontal="center"/>
    </xf>
    <xf numFmtId="0" fontId="7" fillId="0" borderId="15" xfId="0" quotePrefix="1" applyFont="1" applyFill="1" applyBorder="1" applyAlignment="1">
      <alignment horizontal="center"/>
    </xf>
    <xf numFmtId="0" fontId="7" fillId="2" borderId="11" xfId="0" quotePrefix="1" applyFont="1" applyFill="1" applyBorder="1" applyAlignment="1">
      <alignment horizontal="center"/>
    </xf>
    <xf numFmtId="0" fontId="5" fillId="0" borderId="14" xfId="0" quotePrefix="1" applyFont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20" fontId="21" fillId="6" borderId="21" xfId="0" applyNumberFormat="1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/>
    </xf>
    <xf numFmtId="20" fontId="21" fillId="6" borderId="25" xfId="0" applyNumberFormat="1" applyFont="1" applyFill="1" applyBorder="1" applyAlignment="1">
      <alignment horizontal="center" vertic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6" bestFit="1" customWidth="1"/>
    <col min="3" max="3" width="12" style="6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91" t="s">
        <v>23</v>
      </c>
      <c r="B1" s="91"/>
      <c r="C1" s="91"/>
      <c r="D1" s="91"/>
      <c r="E1" s="91"/>
      <c r="F1" s="91"/>
      <c r="G1" s="91"/>
      <c r="H1" s="91"/>
    </row>
    <row r="2" spans="1:11" ht="23.25">
      <c r="A2" s="95" t="s">
        <v>24</v>
      </c>
      <c r="B2" s="95"/>
      <c r="C2" s="95"/>
      <c r="D2" s="95"/>
      <c r="E2" s="95"/>
      <c r="F2" s="95"/>
      <c r="G2" s="95"/>
      <c r="H2" s="95"/>
    </row>
    <row r="3" spans="1:11" ht="19.5">
      <c r="A3" s="92" t="s">
        <v>7</v>
      </c>
      <c r="B3" s="92"/>
      <c r="C3" s="92"/>
      <c r="D3" s="92"/>
      <c r="E3" s="92"/>
      <c r="F3" s="92"/>
      <c r="G3" s="92"/>
      <c r="H3" s="92"/>
    </row>
    <row r="4" spans="1:11" ht="26.25">
      <c r="A4" s="93" t="s">
        <v>10</v>
      </c>
      <c r="B4" s="93"/>
      <c r="C4" s="93"/>
      <c r="D4" s="93"/>
      <c r="E4" s="93"/>
      <c r="F4" s="93"/>
      <c r="G4" s="93"/>
      <c r="H4" s="93"/>
    </row>
    <row r="5" spans="1:11" ht="19.5">
      <c r="A5" s="94" t="s">
        <v>16</v>
      </c>
      <c r="B5" s="94"/>
      <c r="C5" s="94"/>
      <c r="D5" s="94"/>
      <c r="E5" s="94"/>
      <c r="F5" s="94"/>
      <c r="G5" s="94"/>
      <c r="H5" s="94"/>
    </row>
    <row r="6" spans="1:11" ht="19.5">
      <c r="A6" s="87" t="s">
        <v>25</v>
      </c>
      <c r="B6" s="87"/>
      <c r="C6" s="87"/>
      <c r="D6" s="87"/>
      <c r="E6" s="87"/>
      <c r="F6" s="87"/>
      <c r="G6" s="87"/>
      <c r="H6" s="87"/>
    </row>
    <row r="7" spans="1:11" ht="19.5" thickBot="1">
      <c r="A7" s="2"/>
    </row>
    <row r="8" spans="1:11" ht="19.5" thickBot="1">
      <c r="A8" s="88" t="s">
        <v>18</v>
      </c>
      <c r="B8" s="89"/>
      <c r="C8" s="89"/>
      <c r="D8" s="89"/>
      <c r="E8" s="89"/>
      <c r="F8" s="89"/>
      <c r="G8" s="89"/>
      <c r="H8" s="90"/>
    </row>
    <row r="9" spans="1:11" s="3" customFormat="1" ht="20.25" thickBot="1">
      <c r="A9" s="4" t="s">
        <v>0</v>
      </c>
      <c r="B9" s="5" t="s">
        <v>8</v>
      </c>
      <c r="C9" s="5" t="s">
        <v>15</v>
      </c>
      <c r="D9" s="4" t="s">
        <v>1</v>
      </c>
      <c r="E9" s="4" t="s">
        <v>2</v>
      </c>
      <c r="F9" s="13" t="s">
        <v>3</v>
      </c>
      <c r="G9" s="12" t="s">
        <v>4</v>
      </c>
      <c r="H9" s="14" t="s">
        <v>5</v>
      </c>
      <c r="K9" s="28" t="s">
        <v>17</v>
      </c>
    </row>
    <row r="10" spans="1:11" ht="20.25" thickBot="1">
      <c r="A10" s="41" t="s">
        <v>27</v>
      </c>
      <c r="B10" s="42" t="s">
        <v>28</v>
      </c>
      <c r="C10" s="43">
        <v>37164</v>
      </c>
      <c r="D10" s="44">
        <v>-2</v>
      </c>
      <c r="E10" s="45">
        <v>43</v>
      </c>
      <c r="F10" s="46">
        <v>40</v>
      </c>
      <c r="G10" s="129">
        <f>SUM(E10:F10)</f>
        <v>83</v>
      </c>
      <c r="H10" s="48">
        <f t="shared" ref="H10:H11" si="0">SUM(G10-D10)</f>
        <v>85</v>
      </c>
      <c r="I10" s="18" t="s">
        <v>11</v>
      </c>
      <c r="K10" s="16">
        <f t="shared" ref="K10:K14" si="1">(F10-D10*0.5)</f>
        <v>41</v>
      </c>
    </row>
    <row r="11" spans="1:11" ht="20.25" thickBot="1">
      <c r="A11" s="41" t="s">
        <v>29</v>
      </c>
      <c r="B11" s="42" t="s">
        <v>30</v>
      </c>
      <c r="C11" s="43">
        <v>37110</v>
      </c>
      <c r="D11" s="44">
        <v>5</v>
      </c>
      <c r="E11" s="45">
        <v>39</v>
      </c>
      <c r="F11" s="46">
        <v>45</v>
      </c>
      <c r="G11" s="129">
        <f>SUM(E11:F11)</f>
        <v>84</v>
      </c>
      <c r="H11" s="48">
        <f t="shared" si="0"/>
        <v>79</v>
      </c>
      <c r="I11" s="18" t="s">
        <v>12</v>
      </c>
      <c r="K11" s="16">
        <f t="shared" si="1"/>
        <v>42.5</v>
      </c>
    </row>
    <row r="12" spans="1:11" ht="20.25" thickBot="1">
      <c r="A12" s="41" t="s">
        <v>34</v>
      </c>
      <c r="B12" s="42" t="s">
        <v>28</v>
      </c>
      <c r="C12" s="43">
        <v>37238</v>
      </c>
      <c r="D12" s="44">
        <v>11</v>
      </c>
      <c r="E12" s="45">
        <v>51</v>
      </c>
      <c r="F12" s="46">
        <v>37</v>
      </c>
      <c r="G12" s="47">
        <f>SUM(E12:F12)</f>
        <v>88</v>
      </c>
      <c r="H12" s="126">
        <f t="shared" ref="H12" si="2">SUM(G12-D12)</f>
        <v>77</v>
      </c>
      <c r="I12" s="22" t="s">
        <v>13</v>
      </c>
      <c r="K12" s="16">
        <f t="shared" si="1"/>
        <v>31.5</v>
      </c>
    </row>
    <row r="13" spans="1:11" ht="19.5">
      <c r="A13" s="41" t="s">
        <v>31</v>
      </c>
      <c r="B13" s="42" t="s">
        <v>28</v>
      </c>
      <c r="C13" s="43">
        <v>36928</v>
      </c>
      <c r="D13" s="44">
        <v>7</v>
      </c>
      <c r="E13" s="45">
        <v>47</v>
      </c>
      <c r="F13" s="46">
        <v>42</v>
      </c>
      <c r="G13" s="47">
        <f>SUM(E13:F13)</f>
        <v>89</v>
      </c>
      <c r="H13" s="48">
        <f t="shared" ref="H13:H14" si="3">SUM(G13-D13)</f>
        <v>82</v>
      </c>
      <c r="K13" s="16">
        <f t="shared" si="1"/>
        <v>38.5</v>
      </c>
    </row>
    <row r="14" spans="1:11" ht="20.25" thickBot="1">
      <c r="A14" s="34" t="s">
        <v>32</v>
      </c>
      <c r="B14" s="35" t="s">
        <v>33</v>
      </c>
      <c r="C14" s="36">
        <v>37346</v>
      </c>
      <c r="D14" s="37">
        <v>11</v>
      </c>
      <c r="E14" s="32">
        <v>49</v>
      </c>
      <c r="F14" s="38">
        <v>47</v>
      </c>
      <c r="G14" s="33">
        <f>SUM(E14:F14)</f>
        <v>96</v>
      </c>
      <c r="H14" s="39">
        <f t="shared" si="3"/>
        <v>85</v>
      </c>
      <c r="K14" s="16">
        <f t="shared" si="1"/>
        <v>41.5</v>
      </c>
    </row>
    <row r="15" spans="1:11" ht="19.5" thickBot="1">
      <c r="B15" s="1"/>
      <c r="C15" s="1"/>
      <c r="D15" s="1"/>
      <c r="E15" s="1"/>
      <c r="F15" s="1"/>
      <c r="G15" s="1"/>
      <c r="H15" s="1"/>
    </row>
    <row r="16" spans="1:11" ht="20.25" thickBot="1">
      <c r="A16" s="84" t="s">
        <v>26</v>
      </c>
      <c r="B16" s="85"/>
      <c r="C16" s="85"/>
      <c r="D16" s="85"/>
      <c r="E16" s="85"/>
      <c r="F16" s="85"/>
      <c r="G16" s="85"/>
      <c r="H16" s="86"/>
    </row>
    <row r="17" spans="1:11" ht="20.25" thickBot="1">
      <c r="A17" s="4" t="s">
        <v>6</v>
      </c>
      <c r="B17" s="5" t="s">
        <v>8</v>
      </c>
      <c r="C17" s="5" t="s">
        <v>15</v>
      </c>
      <c r="D17" s="4" t="s">
        <v>1</v>
      </c>
      <c r="E17" s="4" t="s">
        <v>2</v>
      </c>
      <c r="F17" s="13" t="s">
        <v>3</v>
      </c>
      <c r="G17" s="12" t="s">
        <v>4</v>
      </c>
      <c r="H17" s="14" t="s">
        <v>5</v>
      </c>
      <c r="K17" s="28" t="s">
        <v>17</v>
      </c>
    </row>
    <row r="18" spans="1:11" ht="20.25" thickBot="1">
      <c r="A18" s="41" t="s">
        <v>86</v>
      </c>
      <c r="B18" s="42" t="s">
        <v>43</v>
      </c>
      <c r="C18" s="43">
        <v>38873</v>
      </c>
      <c r="D18" s="44">
        <v>2</v>
      </c>
      <c r="E18" s="45">
        <v>37</v>
      </c>
      <c r="F18" s="46">
        <v>39</v>
      </c>
      <c r="G18" s="129">
        <f>SUM(E18:F18)</f>
        <v>76</v>
      </c>
      <c r="H18" s="48">
        <f>SUM(G18-D18)</f>
        <v>74</v>
      </c>
      <c r="I18" s="18" t="s">
        <v>11</v>
      </c>
      <c r="K18" s="16">
        <f t="shared" ref="K18:K25" si="4">(F18-D18*0.5)</f>
        <v>38</v>
      </c>
    </row>
    <row r="19" spans="1:11" ht="20.25" thickBot="1">
      <c r="A19" s="41" t="s">
        <v>91</v>
      </c>
      <c r="B19" s="42" t="s">
        <v>46</v>
      </c>
      <c r="C19" s="43">
        <v>38411</v>
      </c>
      <c r="D19" s="44">
        <v>6</v>
      </c>
      <c r="E19" s="45">
        <v>41</v>
      </c>
      <c r="F19" s="46">
        <v>37</v>
      </c>
      <c r="G19" s="129">
        <f>SUM(E19:F19)</f>
        <v>78</v>
      </c>
      <c r="H19" s="48">
        <f>SUM(G19-D19)</f>
        <v>72</v>
      </c>
      <c r="I19" s="18" t="s">
        <v>12</v>
      </c>
      <c r="K19" s="16">
        <f t="shared" si="4"/>
        <v>34</v>
      </c>
    </row>
    <row r="20" spans="1:11" ht="20.25" thickBot="1">
      <c r="A20" s="41" t="s">
        <v>87</v>
      </c>
      <c r="B20" s="42" t="s">
        <v>30</v>
      </c>
      <c r="C20" s="43">
        <v>37495</v>
      </c>
      <c r="D20" s="44">
        <v>4</v>
      </c>
      <c r="E20" s="45">
        <v>36</v>
      </c>
      <c r="F20" s="46">
        <v>43</v>
      </c>
      <c r="G20" s="47">
        <f>SUM(E20:F20)</f>
        <v>79</v>
      </c>
      <c r="H20" s="48">
        <f>SUM(G20-D20)</f>
        <v>75</v>
      </c>
      <c r="I20" s="22" t="s">
        <v>13</v>
      </c>
      <c r="K20" s="16">
        <f t="shared" si="4"/>
        <v>41</v>
      </c>
    </row>
    <row r="21" spans="1:11" ht="20.25" thickBot="1">
      <c r="A21" s="41" t="s">
        <v>88</v>
      </c>
      <c r="B21" s="42" t="s">
        <v>43</v>
      </c>
      <c r="C21" s="43">
        <v>38986</v>
      </c>
      <c r="D21" s="44">
        <v>4</v>
      </c>
      <c r="E21" s="45">
        <v>35</v>
      </c>
      <c r="F21" s="46">
        <v>45</v>
      </c>
      <c r="G21" s="47">
        <f>SUM(E21:F21)</f>
        <v>80</v>
      </c>
      <c r="H21" s="48">
        <f>SUM(G21-D21)</f>
        <v>76</v>
      </c>
      <c r="I21" s="22" t="s">
        <v>14</v>
      </c>
      <c r="K21" s="16">
        <f t="shared" si="4"/>
        <v>43</v>
      </c>
    </row>
    <row r="22" spans="1:11" ht="19.5">
      <c r="A22" s="41" t="s">
        <v>89</v>
      </c>
      <c r="B22" s="42" t="s">
        <v>43</v>
      </c>
      <c r="C22" s="43">
        <v>38257</v>
      </c>
      <c r="D22" s="44">
        <v>5</v>
      </c>
      <c r="E22" s="45">
        <v>40</v>
      </c>
      <c r="F22" s="46">
        <v>42</v>
      </c>
      <c r="G22" s="47">
        <f>SUM(E22:F22)</f>
        <v>82</v>
      </c>
      <c r="H22" s="48">
        <f>SUM(G22-D22)</f>
        <v>77</v>
      </c>
      <c r="J22" s="40"/>
      <c r="K22" s="16">
        <f t="shared" si="4"/>
        <v>39.5</v>
      </c>
    </row>
    <row r="23" spans="1:11" ht="19.5">
      <c r="A23" s="41" t="s">
        <v>90</v>
      </c>
      <c r="B23" s="42" t="s">
        <v>30</v>
      </c>
      <c r="C23" s="43">
        <v>38803</v>
      </c>
      <c r="D23" s="44">
        <v>6</v>
      </c>
      <c r="E23" s="45">
        <v>42</v>
      </c>
      <c r="F23" s="46">
        <v>44</v>
      </c>
      <c r="G23" s="47">
        <f>SUM(E23:F23)</f>
        <v>86</v>
      </c>
      <c r="H23" s="48">
        <f>SUM(G23-D23)</f>
        <v>80</v>
      </c>
      <c r="K23" s="16">
        <f t="shared" si="4"/>
        <v>41</v>
      </c>
    </row>
    <row r="24" spans="1:11" ht="19.5">
      <c r="A24" s="41" t="s">
        <v>92</v>
      </c>
      <c r="B24" s="42" t="s">
        <v>38</v>
      </c>
      <c r="C24" s="43">
        <v>38887</v>
      </c>
      <c r="D24" s="44">
        <v>8</v>
      </c>
      <c r="E24" s="45">
        <v>46</v>
      </c>
      <c r="F24" s="46">
        <v>45</v>
      </c>
      <c r="G24" s="47">
        <f>SUM(E24:F24)</f>
        <v>91</v>
      </c>
      <c r="H24" s="48">
        <f>SUM(G24-D24)</f>
        <v>83</v>
      </c>
      <c r="K24" s="16">
        <f t="shared" si="4"/>
        <v>41</v>
      </c>
    </row>
    <row r="25" spans="1:11" ht="20.25" thickBot="1">
      <c r="A25" s="34" t="s">
        <v>93</v>
      </c>
      <c r="B25" s="35" t="s">
        <v>30</v>
      </c>
      <c r="C25" s="36">
        <v>38821</v>
      </c>
      <c r="D25" s="37">
        <v>10</v>
      </c>
      <c r="E25" s="32">
        <v>46</v>
      </c>
      <c r="F25" s="38">
        <v>49</v>
      </c>
      <c r="G25" s="33">
        <f>SUM(E25:F25)</f>
        <v>95</v>
      </c>
      <c r="H25" s="39">
        <f>SUM(G25-D25)</f>
        <v>85</v>
      </c>
      <c r="K25" s="16">
        <f t="shared" si="4"/>
        <v>44</v>
      </c>
    </row>
  </sheetData>
  <sortState ref="A18:H25">
    <sortCondition ref="G18:G25"/>
    <sortCondition ref="F18:F25"/>
    <sortCondition ref="E18:E25"/>
  </sortState>
  <mergeCells count="8">
    <mergeCell ref="A16:H16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9"/>
  <sheetViews>
    <sheetView topLeftCell="A7" zoomScale="72" zoomScaleNormal="72" workbookViewId="0">
      <selection activeCell="B31" sqref="B31"/>
    </sheetView>
  </sheetViews>
  <sheetFormatPr baseColWidth="10" defaultRowHeight="18.75"/>
  <cols>
    <col min="1" max="1" width="35.85546875" style="1" customWidth="1"/>
    <col min="2" max="2" width="10.140625" style="6" bestFit="1" customWidth="1"/>
    <col min="3" max="3" width="12" style="6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20" ht="30.75">
      <c r="A1" s="91" t="str">
        <f>JUV!A1</f>
        <v>CARILO</v>
      </c>
      <c r="B1" s="91"/>
      <c r="C1" s="91"/>
      <c r="D1" s="91"/>
      <c r="E1" s="91"/>
      <c r="F1" s="91"/>
      <c r="G1" s="91"/>
      <c r="H1" s="91"/>
    </row>
    <row r="2" spans="1:20" ht="23.25">
      <c r="A2" s="95" t="str">
        <f>JUV!A2</f>
        <v>GOLF</v>
      </c>
      <c r="B2" s="95"/>
      <c r="C2" s="95"/>
      <c r="D2" s="95"/>
      <c r="E2" s="95"/>
      <c r="F2" s="95"/>
      <c r="G2" s="95"/>
      <c r="H2" s="95"/>
    </row>
    <row r="3" spans="1:20" ht="19.5">
      <c r="A3" s="92" t="s">
        <v>7</v>
      </c>
      <c r="B3" s="92"/>
      <c r="C3" s="92"/>
      <c r="D3" s="92"/>
      <c r="E3" s="92"/>
      <c r="F3" s="92"/>
      <c r="G3" s="92"/>
      <c r="H3" s="92"/>
    </row>
    <row r="4" spans="1:20" ht="26.25">
      <c r="A4" s="93" t="s">
        <v>10</v>
      </c>
      <c r="B4" s="93"/>
      <c r="C4" s="93"/>
      <c r="D4" s="93"/>
      <c r="E4" s="93"/>
      <c r="F4" s="93"/>
      <c r="G4" s="93"/>
      <c r="H4" s="93"/>
    </row>
    <row r="5" spans="1:20" ht="19.5">
      <c r="A5" s="94" t="str">
        <f>JUV!A5</f>
        <v>DOS VUELTAS DE 9 HOYOS MEDAL PLAY</v>
      </c>
      <c r="B5" s="94"/>
      <c r="C5" s="94"/>
      <c r="D5" s="94"/>
      <c r="E5" s="94"/>
      <c r="F5" s="94"/>
      <c r="G5" s="94"/>
      <c r="H5" s="94"/>
    </row>
    <row r="6" spans="1:20" ht="19.5">
      <c r="A6" s="87" t="str">
        <f>JUV!A6</f>
        <v>DOMINGO 26 DE JUNIO DE 2022</v>
      </c>
      <c r="B6" s="87"/>
      <c r="C6" s="87"/>
      <c r="D6" s="87"/>
      <c r="E6" s="87"/>
      <c r="F6" s="87"/>
      <c r="G6" s="87"/>
      <c r="H6" s="87"/>
    </row>
    <row r="7" spans="1:20" ht="19.5" thickBot="1">
      <c r="A7" s="2"/>
    </row>
    <row r="8" spans="1:20" ht="20.25" thickBot="1">
      <c r="A8" s="84" t="s">
        <v>19</v>
      </c>
      <c r="B8" s="85"/>
      <c r="C8" s="85"/>
      <c r="D8" s="85"/>
      <c r="E8" s="85"/>
      <c r="F8" s="85"/>
      <c r="G8" s="85"/>
      <c r="H8" s="86"/>
    </row>
    <row r="9" spans="1:20" s="3" customFormat="1" ht="20.25" thickBot="1">
      <c r="A9" s="4" t="s">
        <v>0</v>
      </c>
      <c r="B9" s="5" t="s">
        <v>8</v>
      </c>
      <c r="C9" s="5" t="s">
        <v>15</v>
      </c>
      <c r="D9" s="4" t="s">
        <v>1</v>
      </c>
      <c r="E9" s="4" t="s">
        <v>2</v>
      </c>
      <c r="F9" s="13" t="s">
        <v>3</v>
      </c>
      <c r="G9" s="12" t="s">
        <v>4</v>
      </c>
      <c r="H9" s="14" t="s">
        <v>5</v>
      </c>
      <c r="I9" s="30"/>
      <c r="K9" s="28" t="s">
        <v>17</v>
      </c>
      <c r="M9" s="1"/>
      <c r="N9" s="1"/>
      <c r="O9" s="1"/>
      <c r="P9" s="1"/>
      <c r="Q9" s="1"/>
      <c r="R9" s="1"/>
      <c r="S9" s="1"/>
      <c r="T9" s="1"/>
    </row>
    <row r="10" spans="1:20" ht="20.25" thickBot="1">
      <c r="A10" s="41" t="s">
        <v>35</v>
      </c>
      <c r="B10" s="42" t="s">
        <v>36</v>
      </c>
      <c r="C10" s="43">
        <v>38884</v>
      </c>
      <c r="D10" s="44">
        <v>-1</v>
      </c>
      <c r="E10" s="45">
        <v>35</v>
      </c>
      <c r="F10" s="46">
        <v>38</v>
      </c>
      <c r="G10" s="129">
        <f>SUM(E10:F10)</f>
        <v>73</v>
      </c>
      <c r="H10" s="48">
        <f>SUM(G10-D10)</f>
        <v>74</v>
      </c>
      <c r="I10" s="18" t="s">
        <v>11</v>
      </c>
      <c r="K10" s="16">
        <f t="shared" ref="K10:K26" si="0">(F10-D10*0.5)</f>
        <v>38.5</v>
      </c>
    </row>
    <row r="11" spans="1:20" ht="20.25" thickBot="1">
      <c r="A11" s="41" t="s">
        <v>37</v>
      </c>
      <c r="B11" s="42" t="s">
        <v>38</v>
      </c>
      <c r="C11" s="43">
        <v>38874</v>
      </c>
      <c r="D11" s="44">
        <v>0</v>
      </c>
      <c r="E11" s="45">
        <v>37</v>
      </c>
      <c r="F11" s="46">
        <v>37</v>
      </c>
      <c r="G11" s="129">
        <f>SUM(E11:F11)</f>
        <v>74</v>
      </c>
      <c r="H11" s="48">
        <f>SUM(G11-D11)</f>
        <v>74</v>
      </c>
      <c r="I11" s="18" t="s">
        <v>12</v>
      </c>
      <c r="K11" s="16">
        <f t="shared" si="0"/>
        <v>37</v>
      </c>
    </row>
    <row r="12" spans="1:20" ht="19.5">
      <c r="A12" s="41" t="s">
        <v>40</v>
      </c>
      <c r="B12" s="42" t="s">
        <v>38</v>
      </c>
      <c r="C12" s="43">
        <v>38888</v>
      </c>
      <c r="D12" s="44">
        <v>0</v>
      </c>
      <c r="E12" s="45">
        <v>35</v>
      </c>
      <c r="F12" s="46">
        <v>40</v>
      </c>
      <c r="G12" s="47">
        <f>SUM(E12:F12)</f>
        <v>75</v>
      </c>
      <c r="H12" s="48">
        <f>SUM(G12-D12)</f>
        <v>75</v>
      </c>
      <c r="K12" s="16">
        <f t="shared" si="0"/>
        <v>40</v>
      </c>
    </row>
    <row r="13" spans="1:20" ht="19.5">
      <c r="A13" s="41" t="s">
        <v>39</v>
      </c>
      <c r="B13" s="42" t="s">
        <v>38</v>
      </c>
      <c r="C13" s="43">
        <v>38299</v>
      </c>
      <c r="D13" s="44">
        <v>0</v>
      </c>
      <c r="E13" s="45">
        <v>38</v>
      </c>
      <c r="F13" s="46">
        <v>40</v>
      </c>
      <c r="G13" s="47">
        <f>SUM(E13:F13)</f>
        <v>78</v>
      </c>
      <c r="H13" s="48">
        <f>SUM(G13-D13)</f>
        <v>78</v>
      </c>
      <c r="K13" s="16">
        <f t="shared" si="0"/>
        <v>40</v>
      </c>
    </row>
    <row r="14" spans="1:20" ht="20.25" thickBot="1">
      <c r="A14" s="41" t="s">
        <v>42</v>
      </c>
      <c r="B14" s="42" t="s">
        <v>43</v>
      </c>
      <c r="C14" s="43">
        <v>38922</v>
      </c>
      <c r="D14" s="44">
        <v>2</v>
      </c>
      <c r="E14" s="45">
        <v>41</v>
      </c>
      <c r="F14" s="46">
        <v>39</v>
      </c>
      <c r="G14" s="47">
        <f>SUM(E14:F14)</f>
        <v>80</v>
      </c>
      <c r="H14" s="48">
        <f>SUM(G14-D14)</f>
        <v>78</v>
      </c>
      <c r="K14" s="16">
        <f t="shared" si="0"/>
        <v>38</v>
      </c>
    </row>
    <row r="15" spans="1:20" ht="20.25" thickBot="1">
      <c r="A15" s="41" t="s">
        <v>51</v>
      </c>
      <c r="B15" s="42" t="s">
        <v>38</v>
      </c>
      <c r="C15" s="43">
        <v>38332</v>
      </c>
      <c r="D15" s="44">
        <v>8</v>
      </c>
      <c r="E15" s="45">
        <v>40</v>
      </c>
      <c r="F15" s="46">
        <v>41</v>
      </c>
      <c r="G15" s="47">
        <f>SUM(E15:F15)</f>
        <v>81</v>
      </c>
      <c r="H15" s="126">
        <f>SUM(G15-D15)</f>
        <v>73</v>
      </c>
      <c r="I15" s="22" t="s">
        <v>14</v>
      </c>
      <c r="K15" s="16">
        <f t="shared" si="0"/>
        <v>37</v>
      </c>
    </row>
    <row r="16" spans="1:20" ht="19.5">
      <c r="A16" s="41" t="s">
        <v>45</v>
      </c>
      <c r="B16" s="42" t="s">
        <v>46</v>
      </c>
      <c r="C16" s="43">
        <v>38888</v>
      </c>
      <c r="D16" s="44">
        <v>3</v>
      </c>
      <c r="E16" s="45">
        <v>38</v>
      </c>
      <c r="F16" s="46">
        <v>43</v>
      </c>
      <c r="G16" s="47">
        <f>SUM(E16:F16)</f>
        <v>81</v>
      </c>
      <c r="H16" s="48">
        <f>SUM(G16-D16)</f>
        <v>78</v>
      </c>
      <c r="K16" s="16">
        <f t="shared" si="0"/>
        <v>41.5</v>
      </c>
    </row>
    <row r="17" spans="1:11" ht="19.5">
      <c r="A17" s="41" t="s">
        <v>47</v>
      </c>
      <c r="B17" s="42" t="s">
        <v>36</v>
      </c>
      <c r="C17" s="43">
        <v>38147</v>
      </c>
      <c r="D17" s="44">
        <v>3</v>
      </c>
      <c r="E17" s="45">
        <v>38</v>
      </c>
      <c r="F17" s="46">
        <v>43</v>
      </c>
      <c r="G17" s="47">
        <f>SUM(E17:F17)</f>
        <v>81</v>
      </c>
      <c r="H17" s="48">
        <f>SUM(G17-D17)</f>
        <v>78</v>
      </c>
      <c r="K17" s="16">
        <f t="shared" si="0"/>
        <v>41.5</v>
      </c>
    </row>
    <row r="18" spans="1:11" ht="19.5">
      <c r="A18" s="41" t="s">
        <v>50</v>
      </c>
      <c r="B18" s="42" t="s">
        <v>30</v>
      </c>
      <c r="C18" s="43">
        <v>38792</v>
      </c>
      <c r="D18" s="44">
        <v>6</v>
      </c>
      <c r="E18" s="45">
        <v>39</v>
      </c>
      <c r="F18" s="46">
        <v>43</v>
      </c>
      <c r="G18" s="47">
        <f>SUM(E18:F18)</f>
        <v>82</v>
      </c>
      <c r="H18" s="48">
        <f>SUM(G18-D18)</f>
        <v>76</v>
      </c>
      <c r="K18" s="16">
        <f t="shared" si="0"/>
        <v>40</v>
      </c>
    </row>
    <row r="19" spans="1:11" ht="19.5">
      <c r="A19" s="41" t="s">
        <v>44</v>
      </c>
      <c r="B19" s="42" t="s">
        <v>38</v>
      </c>
      <c r="C19" s="43">
        <v>38715</v>
      </c>
      <c r="D19" s="44">
        <v>2</v>
      </c>
      <c r="E19" s="45">
        <v>42</v>
      </c>
      <c r="F19" s="46">
        <v>42</v>
      </c>
      <c r="G19" s="47">
        <f>SUM(E19:F19)</f>
        <v>84</v>
      </c>
      <c r="H19" s="48">
        <f>SUM(G19-D19)</f>
        <v>82</v>
      </c>
      <c r="K19" s="16">
        <f t="shared" si="0"/>
        <v>41</v>
      </c>
    </row>
    <row r="20" spans="1:11" ht="20.25" thickBot="1">
      <c r="A20" s="41" t="s">
        <v>41</v>
      </c>
      <c r="B20" s="42" t="s">
        <v>30</v>
      </c>
      <c r="C20" s="43">
        <v>38833</v>
      </c>
      <c r="D20" s="44">
        <v>2</v>
      </c>
      <c r="E20" s="45">
        <v>41</v>
      </c>
      <c r="F20" s="46">
        <v>43</v>
      </c>
      <c r="G20" s="47">
        <f>SUM(E20:F20)</f>
        <v>84</v>
      </c>
      <c r="H20" s="48">
        <f>SUM(G20-D20)</f>
        <v>82</v>
      </c>
      <c r="K20" s="16">
        <f t="shared" si="0"/>
        <v>42</v>
      </c>
    </row>
    <row r="21" spans="1:11" ht="20.25" thickBot="1">
      <c r="A21" s="41" t="s">
        <v>55</v>
      </c>
      <c r="B21" s="42" t="s">
        <v>30</v>
      </c>
      <c r="C21" s="43">
        <v>38848</v>
      </c>
      <c r="D21" s="44">
        <v>13</v>
      </c>
      <c r="E21" s="45">
        <v>40</v>
      </c>
      <c r="F21" s="46">
        <v>44</v>
      </c>
      <c r="G21" s="47">
        <f>SUM(E21:F21)</f>
        <v>84</v>
      </c>
      <c r="H21" s="126">
        <f>SUM(G21-D21)</f>
        <v>71</v>
      </c>
      <c r="I21" s="22" t="s">
        <v>13</v>
      </c>
      <c r="K21" s="16">
        <f t="shared" si="0"/>
        <v>37.5</v>
      </c>
    </row>
    <row r="22" spans="1:11" ht="19.5">
      <c r="A22" s="41" t="s">
        <v>48</v>
      </c>
      <c r="B22" s="42" t="s">
        <v>49</v>
      </c>
      <c r="C22" s="43">
        <v>39044</v>
      </c>
      <c r="D22" s="44">
        <v>5</v>
      </c>
      <c r="E22" s="45">
        <v>42</v>
      </c>
      <c r="F22" s="46">
        <v>43</v>
      </c>
      <c r="G22" s="47">
        <f>SUM(E22:F22)</f>
        <v>85</v>
      </c>
      <c r="H22" s="48">
        <f>SUM(G22-D22)</f>
        <v>80</v>
      </c>
      <c r="K22" s="16">
        <f t="shared" si="0"/>
        <v>40.5</v>
      </c>
    </row>
    <row r="23" spans="1:11" ht="19.5">
      <c r="A23" s="41" t="s">
        <v>53</v>
      </c>
      <c r="B23" s="42" t="s">
        <v>54</v>
      </c>
      <c r="C23" s="43">
        <v>38629</v>
      </c>
      <c r="D23" s="44">
        <v>10</v>
      </c>
      <c r="E23" s="45">
        <v>42</v>
      </c>
      <c r="F23" s="46">
        <v>43</v>
      </c>
      <c r="G23" s="47">
        <f>SUM(E23:F23)</f>
        <v>85</v>
      </c>
      <c r="H23" s="48">
        <f>SUM(G23-D23)</f>
        <v>75</v>
      </c>
      <c r="K23" s="16">
        <f t="shared" si="0"/>
        <v>38</v>
      </c>
    </row>
    <row r="24" spans="1:11" ht="19.5">
      <c r="A24" s="41" t="s">
        <v>52</v>
      </c>
      <c r="B24" s="42" t="s">
        <v>30</v>
      </c>
      <c r="C24" s="43">
        <v>38609</v>
      </c>
      <c r="D24" s="44">
        <v>9</v>
      </c>
      <c r="E24" s="45">
        <v>42</v>
      </c>
      <c r="F24" s="46">
        <v>53</v>
      </c>
      <c r="G24" s="47">
        <f>SUM(E24:F24)</f>
        <v>95</v>
      </c>
      <c r="H24" s="48">
        <f>SUM(G24-D24)</f>
        <v>86</v>
      </c>
      <c r="K24" s="16">
        <f t="shared" si="0"/>
        <v>48.5</v>
      </c>
    </row>
    <row r="25" spans="1:11" ht="19.5">
      <c r="A25" s="41" t="s">
        <v>56</v>
      </c>
      <c r="B25" s="42" t="s">
        <v>28</v>
      </c>
      <c r="C25" s="43">
        <v>38873</v>
      </c>
      <c r="D25" s="44">
        <v>15</v>
      </c>
      <c r="E25" s="45">
        <v>51</v>
      </c>
      <c r="F25" s="46">
        <v>48</v>
      </c>
      <c r="G25" s="47">
        <f>SUM(E25:F25)</f>
        <v>99</v>
      </c>
      <c r="H25" s="48">
        <f>SUM(G25-D25)</f>
        <v>84</v>
      </c>
      <c r="K25" s="16">
        <f t="shared" si="0"/>
        <v>40.5</v>
      </c>
    </row>
    <row r="26" spans="1:11" ht="20.25" thickBot="1">
      <c r="A26" s="34" t="s">
        <v>57</v>
      </c>
      <c r="B26" s="35" t="s">
        <v>30</v>
      </c>
      <c r="C26" s="36">
        <v>38079</v>
      </c>
      <c r="D26" s="37">
        <v>15</v>
      </c>
      <c r="E26" s="32">
        <v>53</v>
      </c>
      <c r="F26" s="38">
        <v>57</v>
      </c>
      <c r="G26" s="33">
        <f>SUM(E26:F26)</f>
        <v>110</v>
      </c>
      <c r="H26" s="39">
        <f>SUM(G26-D26)</f>
        <v>95</v>
      </c>
      <c r="K26" s="16">
        <f t="shared" si="0"/>
        <v>49.5</v>
      </c>
    </row>
    <row r="27" spans="1:11">
      <c r="G27" s="17"/>
    </row>
    <row r="28" spans="1:11">
      <c r="G28" s="17"/>
    </row>
    <row r="29" spans="1:11">
      <c r="G29" s="17"/>
    </row>
  </sheetData>
  <sortState ref="A10:H26">
    <sortCondition ref="G10:G26"/>
    <sortCondition ref="F10:F26"/>
    <sortCondition ref="E10:E26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0"/>
  <sheetViews>
    <sheetView tabSelected="1" topLeftCell="A7" zoomScale="70" workbookViewId="0">
      <selection activeCell="F33" sqref="F33"/>
    </sheetView>
  </sheetViews>
  <sheetFormatPr baseColWidth="10" defaultRowHeight="18.75"/>
  <cols>
    <col min="1" max="1" width="32.140625" style="1" customWidth="1"/>
    <col min="2" max="2" width="10.140625" style="6" bestFit="1" customWidth="1"/>
    <col min="3" max="3" width="12.42578125" style="6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91" t="str">
        <f>JUV!A1</f>
        <v>CARILO</v>
      </c>
      <c r="B1" s="91"/>
      <c r="C1" s="91"/>
      <c r="D1" s="91"/>
      <c r="E1" s="91"/>
      <c r="F1" s="91"/>
      <c r="G1" s="91"/>
      <c r="H1" s="91"/>
    </row>
    <row r="2" spans="1:11" ht="23.25">
      <c r="A2" s="95" t="str">
        <f>JUV!A2</f>
        <v>GOLF</v>
      </c>
      <c r="B2" s="95"/>
      <c r="C2" s="95"/>
      <c r="D2" s="95"/>
      <c r="E2" s="95"/>
      <c r="F2" s="95"/>
      <c r="G2" s="95"/>
      <c r="H2" s="95"/>
    </row>
    <row r="3" spans="1:11" ht="19.5">
      <c r="A3" s="92" t="s">
        <v>7</v>
      </c>
      <c r="B3" s="92"/>
      <c r="C3" s="92"/>
      <c r="D3" s="92"/>
      <c r="E3" s="92"/>
      <c r="F3" s="92"/>
      <c r="G3" s="92"/>
      <c r="H3" s="92"/>
    </row>
    <row r="4" spans="1:11" ht="26.25">
      <c r="A4" s="93" t="s">
        <v>10</v>
      </c>
      <c r="B4" s="93"/>
      <c r="C4" s="93"/>
      <c r="D4" s="93"/>
      <c r="E4" s="93"/>
      <c r="F4" s="93"/>
      <c r="G4" s="93"/>
      <c r="H4" s="93"/>
    </row>
    <row r="5" spans="1:11" ht="19.5">
      <c r="A5" s="94" t="str">
        <f>JUV!A5</f>
        <v>DOS VUELTAS DE 9 HOYOS MEDAL PLAY</v>
      </c>
      <c r="B5" s="94"/>
      <c r="C5" s="94"/>
      <c r="D5" s="94"/>
      <c r="E5" s="94"/>
      <c r="F5" s="94"/>
      <c r="G5" s="94"/>
      <c r="H5" s="94"/>
    </row>
    <row r="6" spans="1:11" ht="20.25" thickBot="1">
      <c r="A6" s="87" t="str">
        <f>JUV!A6</f>
        <v>DOMINGO 26 DE JUNIO DE 2022</v>
      </c>
      <c r="B6" s="87"/>
      <c r="C6" s="87"/>
      <c r="D6" s="87"/>
      <c r="E6" s="87"/>
      <c r="F6" s="87"/>
      <c r="G6" s="87"/>
      <c r="H6" s="87"/>
    </row>
    <row r="7" spans="1:11" ht="20.25" thickBot="1">
      <c r="A7" s="84" t="s">
        <v>22</v>
      </c>
      <c r="B7" s="85"/>
      <c r="C7" s="85"/>
      <c r="D7" s="85"/>
      <c r="E7" s="85"/>
      <c r="F7" s="85"/>
      <c r="G7" s="85"/>
      <c r="H7" s="86"/>
    </row>
    <row r="8" spans="1:11" s="3" customFormat="1" ht="20.25" thickBot="1">
      <c r="A8" s="4" t="s">
        <v>0</v>
      </c>
      <c r="B8" s="5" t="s">
        <v>8</v>
      </c>
      <c r="C8" s="5" t="s">
        <v>15</v>
      </c>
      <c r="D8" s="4" t="s">
        <v>1</v>
      </c>
      <c r="E8" s="4" t="s">
        <v>2</v>
      </c>
      <c r="F8" s="13" t="s">
        <v>3</v>
      </c>
      <c r="G8" s="12" t="s">
        <v>4</v>
      </c>
      <c r="H8" s="14" t="s">
        <v>5</v>
      </c>
      <c r="K8" s="28" t="s">
        <v>17</v>
      </c>
    </row>
    <row r="9" spans="1:11" ht="20.25" thickBot="1">
      <c r="A9" s="41" t="s">
        <v>58</v>
      </c>
      <c r="B9" s="42" t="s">
        <v>46</v>
      </c>
      <c r="C9" s="43">
        <v>39105</v>
      </c>
      <c r="D9" s="44">
        <v>3</v>
      </c>
      <c r="E9" s="45">
        <v>37</v>
      </c>
      <c r="F9" s="46">
        <v>39</v>
      </c>
      <c r="G9" s="129">
        <f>SUM(E9:F9)</f>
        <v>76</v>
      </c>
      <c r="H9" s="48">
        <f>SUM(G9-D9)</f>
        <v>73</v>
      </c>
      <c r="I9" s="18" t="s">
        <v>11</v>
      </c>
      <c r="K9" s="16">
        <f t="shared" ref="K9:K22" si="0">(F9-D9*0.5)</f>
        <v>37.5</v>
      </c>
    </row>
    <row r="10" spans="1:11" ht="20.25" thickBot="1">
      <c r="A10" s="41" t="s">
        <v>65</v>
      </c>
      <c r="B10" s="42" t="s">
        <v>36</v>
      </c>
      <c r="C10" s="43">
        <v>39689</v>
      </c>
      <c r="D10" s="44">
        <v>16</v>
      </c>
      <c r="E10" s="45">
        <v>42</v>
      </c>
      <c r="F10" s="46">
        <v>45</v>
      </c>
      <c r="G10" s="129">
        <f>SUM(E10:F10)</f>
        <v>87</v>
      </c>
      <c r="H10" s="48">
        <f>SUM(G10-D10)</f>
        <v>71</v>
      </c>
      <c r="I10" s="18" t="s">
        <v>12</v>
      </c>
      <c r="K10" s="16">
        <f t="shared" si="0"/>
        <v>37</v>
      </c>
    </row>
    <row r="11" spans="1:11" ht="19.5">
      <c r="A11" s="41" t="s">
        <v>60</v>
      </c>
      <c r="B11" s="42" t="s">
        <v>30</v>
      </c>
      <c r="C11" s="43">
        <v>39205</v>
      </c>
      <c r="D11" s="44">
        <v>12</v>
      </c>
      <c r="E11" s="45">
        <v>45</v>
      </c>
      <c r="F11" s="46">
        <v>43</v>
      </c>
      <c r="G11" s="47">
        <f>SUM(E11:F11)</f>
        <v>88</v>
      </c>
      <c r="H11" s="48">
        <f>SUM(G11-D11)</f>
        <v>76</v>
      </c>
      <c r="K11" s="16">
        <f t="shared" si="0"/>
        <v>37</v>
      </c>
    </row>
    <row r="12" spans="1:11" ht="19.5">
      <c r="A12" s="41" t="s">
        <v>66</v>
      </c>
      <c r="B12" s="42" t="s">
        <v>30</v>
      </c>
      <c r="C12" s="43">
        <v>39638</v>
      </c>
      <c r="D12" s="44">
        <v>17</v>
      </c>
      <c r="E12" s="45">
        <v>44</v>
      </c>
      <c r="F12" s="46">
        <v>44</v>
      </c>
      <c r="G12" s="47">
        <f>SUM(E12:F12)</f>
        <v>88</v>
      </c>
      <c r="H12" s="48">
        <f>SUM(G12-D12)</f>
        <v>71</v>
      </c>
      <c r="K12" s="16">
        <f t="shared" si="0"/>
        <v>35.5</v>
      </c>
    </row>
    <row r="13" spans="1:11" ht="19.5">
      <c r="A13" s="41" t="s">
        <v>62</v>
      </c>
      <c r="B13" s="42" t="s">
        <v>33</v>
      </c>
      <c r="C13" s="43">
        <v>39213</v>
      </c>
      <c r="D13" s="44">
        <v>13</v>
      </c>
      <c r="E13" s="45">
        <v>46</v>
      </c>
      <c r="F13" s="46">
        <v>44</v>
      </c>
      <c r="G13" s="47">
        <f>SUM(E13:F13)</f>
        <v>90</v>
      </c>
      <c r="H13" s="48">
        <f>SUM(G13-D13)</f>
        <v>77</v>
      </c>
      <c r="K13" s="16">
        <f t="shared" si="0"/>
        <v>37.5</v>
      </c>
    </row>
    <row r="14" spans="1:11" ht="19.5">
      <c r="A14" s="41" t="s">
        <v>64</v>
      </c>
      <c r="B14" s="42" t="s">
        <v>28</v>
      </c>
      <c r="C14" s="43">
        <v>39699</v>
      </c>
      <c r="D14" s="44">
        <v>15</v>
      </c>
      <c r="E14" s="45">
        <v>44</v>
      </c>
      <c r="F14" s="46">
        <v>46</v>
      </c>
      <c r="G14" s="47">
        <f>SUM(E14:F14)</f>
        <v>90</v>
      </c>
      <c r="H14" s="48">
        <f>SUM(G14-D14)</f>
        <v>75</v>
      </c>
      <c r="K14" s="16">
        <f t="shared" si="0"/>
        <v>38.5</v>
      </c>
    </row>
    <row r="15" spans="1:11" ht="19.5">
      <c r="A15" s="41" t="s">
        <v>61</v>
      </c>
      <c r="B15" s="42" t="s">
        <v>28</v>
      </c>
      <c r="C15" s="43">
        <v>39791</v>
      </c>
      <c r="D15" s="44">
        <v>13</v>
      </c>
      <c r="E15" s="45">
        <v>43</v>
      </c>
      <c r="F15" s="46">
        <v>47</v>
      </c>
      <c r="G15" s="47">
        <f>SUM(E15:F15)</f>
        <v>90</v>
      </c>
      <c r="H15" s="48">
        <f>SUM(G15-D15)</f>
        <v>77</v>
      </c>
      <c r="K15" s="16">
        <f t="shared" si="0"/>
        <v>40.5</v>
      </c>
    </row>
    <row r="16" spans="1:11" ht="19.5">
      <c r="A16" s="41" t="s">
        <v>59</v>
      </c>
      <c r="B16" s="42" t="s">
        <v>30</v>
      </c>
      <c r="C16" s="43">
        <v>39770</v>
      </c>
      <c r="D16" s="44">
        <v>11</v>
      </c>
      <c r="E16" s="45">
        <v>46</v>
      </c>
      <c r="F16" s="46">
        <v>55</v>
      </c>
      <c r="G16" s="47">
        <f>SUM(E16:F16)</f>
        <v>101</v>
      </c>
      <c r="H16" s="48">
        <f>SUM(G16-D16)</f>
        <v>90</v>
      </c>
      <c r="K16" s="16">
        <f t="shared" si="0"/>
        <v>49.5</v>
      </c>
    </row>
    <row r="17" spans="1:11" ht="19.5">
      <c r="A17" s="41" t="s">
        <v>63</v>
      </c>
      <c r="B17" s="42" t="s">
        <v>28</v>
      </c>
      <c r="C17" s="43">
        <v>39469</v>
      </c>
      <c r="D17" s="44">
        <v>13</v>
      </c>
      <c r="E17" s="45">
        <v>56</v>
      </c>
      <c r="F17" s="46">
        <v>49</v>
      </c>
      <c r="G17" s="47">
        <f>SUM(E17:F17)</f>
        <v>105</v>
      </c>
      <c r="H17" s="48">
        <f>SUM(G17-D17)</f>
        <v>92</v>
      </c>
      <c r="K17" s="16">
        <f t="shared" si="0"/>
        <v>42.5</v>
      </c>
    </row>
    <row r="18" spans="1:11" ht="20.25" thickBot="1">
      <c r="A18" s="41" t="s">
        <v>67</v>
      </c>
      <c r="B18" s="42" t="s">
        <v>68</v>
      </c>
      <c r="C18" s="43">
        <v>39643</v>
      </c>
      <c r="D18" s="44">
        <v>29</v>
      </c>
      <c r="E18" s="45">
        <v>56</v>
      </c>
      <c r="F18" s="46">
        <v>50</v>
      </c>
      <c r="G18" s="47">
        <f>SUM(E18:F18)</f>
        <v>106</v>
      </c>
      <c r="H18" s="48">
        <f>SUM(G18-D18)</f>
        <v>77</v>
      </c>
      <c r="K18" s="16">
        <f t="shared" si="0"/>
        <v>35.5</v>
      </c>
    </row>
    <row r="19" spans="1:11" ht="20.25" thickBot="1">
      <c r="A19" s="41" t="s">
        <v>71</v>
      </c>
      <c r="B19" s="42" t="s">
        <v>30</v>
      </c>
      <c r="C19" s="43">
        <v>39785</v>
      </c>
      <c r="D19" s="44">
        <v>37</v>
      </c>
      <c r="E19" s="45">
        <v>55</v>
      </c>
      <c r="F19" s="46">
        <v>52</v>
      </c>
      <c r="G19" s="47">
        <f>SUM(E19:F19)</f>
        <v>107</v>
      </c>
      <c r="H19" s="126">
        <f>SUM(G19-D19)</f>
        <v>70</v>
      </c>
      <c r="I19" s="22" t="s">
        <v>13</v>
      </c>
      <c r="K19" s="127">
        <f t="shared" si="0"/>
        <v>33.5</v>
      </c>
    </row>
    <row r="20" spans="1:11" ht="20.25" thickBot="1">
      <c r="A20" s="41" t="s">
        <v>70</v>
      </c>
      <c r="B20" s="42" t="s">
        <v>28</v>
      </c>
      <c r="C20" s="43">
        <v>39774</v>
      </c>
      <c r="D20" s="44">
        <v>37</v>
      </c>
      <c r="E20" s="45">
        <v>52</v>
      </c>
      <c r="F20" s="46">
        <v>55</v>
      </c>
      <c r="G20" s="47">
        <f>SUM(E20:F20)</f>
        <v>107</v>
      </c>
      <c r="H20" s="48">
        <f>SUM(G20-D20)</f>
        <v>70</v>
      </c>
      <c r="K20" s="16">
        <f t="shared" si="0"/>
        <v>36.5</v>
      </c>
    </row>
    <row r="21" spans="1:11" ht="20.25" thickBot="1">
      <c r="A21" s="41" t="s">
        <v>72</v>
      </c>
      <c r="B21" s="42" t="s">
        <v>73</v>
      </c>
      <c r="C21" s="43">
        <v>39777</v>
      </c>
      <c r="D21" s="44">
        <v>38</v>
      </c>
      <c r="E21" s="45">
        <v>54</v>
      </c>
      <c r="F21" s="46">
        <v>54</v>
      </c>
      <c r="G21" s="47">
        <f>SUM(E21:F21)</f>
        <v>108</v>
      </c>
      <c r="H21" s="126">
        <f>SUM(G21-D21)</f>
        <v>70</v>
      </c>
      <c r="I21" s="22" t="s">
        <v>14</v>
      </c>
      <c r="K21" s="127">
        <f t="shared" si="0"/>
        <v>35</v>
      </c>
    </row>
    <row r="22" spans="1:11" ht="20.25" thickBot="1">
      <c r="A22" s="34" t="s">
        <v>69</v>
      </c>
      <c r="B22" s="35" t="s">
        <v>30</v>
      </c>
      <c r="C22" s="36">
        <v>39638</v>
      </c>
      <c r="D22" s="37">
        <v>34</v>
      </c>
      <c r="E22" s="32">
        <v>56</v>
      </c>
      <c r="F22" s="38">
        <v>67</v>
      </c>
      <c r="G22" s="33">
        <f>SUM(E22:F22)</f>
        <v>123</v>
      </c>
      <c r="H22" s="39">
        <f>SUM(G22-D22)</f>
        <v>89</v>
      </c>
      <c r="K22" s="16">
        <f t="shared" si="0"/>
        <v>50</v>
      </c>
    </row>
    <row r="23" spans="1:11" ht="19.5" thickBot="1">
      <c r="B23" s="1"/>
      <c r="C23" s="1"/>
      <c r="D23" s="1"/>
      <c r="E23" s="1"/>
      <c r="F23" s="1"/>
      <c r="G23" s="1"/>
      <c r="H23" s="1"/>
    </row>
    <row r="24" spans="1:11" ht="20.25" thickBot="1">
      <c r="A24" s="84" t="s">
        <v>20</v>
      </c>
      <c r="B24" s="85"/>
      <c r="C24" s="85"/>
      <c r="D24" s="85"/>
      <c r="E24" s="85"/>
      <c r="F24" s="85"/>
      <c r="G24" s="85"/>
      <c r="H24" s="86"/>
    </row>
    <row r="25" spans="1:11" ht="20.25" thickBot="1">
      <c r="A25" s="4" t="s">
        <v>6</v>
      </c>
      <c r="B25" s="5" t="s">
        <v>8</v>
      </c>
      <c r="C25" s="5" t="s">
        <v>15</v>
      </c>
      <c r="D25" s="4" t="s">
        <v>1</v>
      </c>
      <c r="E25" s="4" t="s">
        <v>2</v>
      </c>
      <c r="F25" s="13" t="s">
        <v>3</v>
      </c>
      <c r="G25" s="12" t="s">
        <v>4</v>
      </c>
      <c r="H25" s="14" t="s">
        <v>5</v>
      </c>
      <c r="K25" s="28" t="s">
        <v>17</v>
      </c>
    </row>
    <row r="26" spans="1:11" ht="20.25" thickBot="1">
      <c r="A26" s="41" t="s">
        <v>94</v>
      </c>
      <c r="B26" s="42" t="s">
        <v>30</v>
      </c>
      <c r="C26" s="43">
        <v>39932</v>
      </c>
      <c r="D26" s="44">
        <v>14</v>
      </c>
      <c r="E26" s="45">
        <v>44</v>
      </c>
      <c r="F26" s="46">
        <v>45</v>
      </c>
      <c r="G26" s="129">
        <f>SUM(E26:F26)</f>
        <v>89</v>
      </c>
      <c r="H26" s="48">
        <f>SUM(G26-D26)</f>
        <v>75</v>
      </c>
      <c r="I26" s="18" t="s">
        <v>11</v>
      </c>
      <c r="K26" s="16">
        <f t="shared" ref="K26:K30" si="1">(F26-D26*0.5)</f>
        <v>38</v>
      </c>
    </row>
    <row r="27" spans="1:11" ht="20.25" thickBot="1">
      <c r="A27" s="41" t="s">
        <v>96</v>
      </c>
      <c r="B27" s="42" t="s">
        <v>43</v>
      </c>
      <c r="C27" s="43">
        <v>39591</v>
      </c>
      <c r="D27" s="44">
        <v>20</v>
      </c>
      <c r="E27" s="45">
        <v>46</v>
      </c>
      <c r="F27" s="46">
        <v>46</v>
      </c>
      <c r="G27" s="129">
        <f>SUM(E27:F27)</f>
        <v>92</v>
      </c>
      <c r="H27" s="48">
        <f>SUM(G27-D27)</f>
        <v>72</v>
      </c>
      <c r="I27" s="18" t="s">
        <v>12</v>
      </c>
      <c r="K27" s="16">
        <f t="shared" si="1"/>
        <v>36</v>
      </c>
    </row>
    <row r="28" spans="1:11" ht="20.25" thickBot="1">
      <c r="A28" s="41" t="s">
        <v>97</v>
      </c>
      <c r="B28" s="42" t="s">
        <v>43</v>
      </c>
      <c r="C28" s="43">
        <v>39869</v>
      </c>
      <c r="D28" s="44">
        <v>23</v>
      </c>
      <c r="E28" s="45">
        <v>48</v>
      </c>
      <c r="F28" s="46">
        <v>52</v>
      </c>
      <c r="G28" s="47">
        <f>SUM(E28:F28)</f>
        <v>100</v>
      </c>
      <c r="H28" s="126">
        <f>SUM(G28-D28)</f>
        <v>77</v>
      </c>
      <c r="I28" s="22" t="s">
        <v>13</v>
      </c>
      <c r="K28" s="16">
        <f t="shared" si="1"/>
        <v>40.5</v>
      </c>
    </row>
    <row r="29" spans="1:11" ht="19.5">
      <c r="A29" s="41" t="s">
        <v>95</v>
      </c>
      <c r="B29" s="42" t="s">
        <v>36</v>
      </c>
      <c r="C29" s="43">
        <v>40439</v>
      </c>
      <c r="D29" s="44">
        <v>20</v>
      </c>
      <c r="E29" s="45">
        <v>51</v>
      </c>
      <c r="F29" s="46">
        <v>54</v>
      </c>
      <c r="G29" s="47">
        <f>SUM(E29:F29)</f>
        <v>105</v>
      </c>
      <c r="H29" s="48">
        <f>SUM(G29-D29)</f>
        <v>85</v>
      </c>
      <c r="K29" s="16">
        <f t="shared" si="1"/>
        <v>44</v>
      </c>
    </row>
    <row r="30" spans="1:11" ht="20.25" thickBot="1">
      <c r="A30" s="34" t="s">
        <v>98</v>
      </c>
      <c r="B30" s="35" t="s">
        <v>46</v>
      </c>
      <c r="C30" s="36">
        <v>39930</v>
      </c>
      <c r="D30" s="37">
        <v>32</v>
      </c>
      <c r="E30" s="32">
        <v>61</v>
      </c>
      <c r="F30" s="38">
        <v>52</v>
      </c>
      <c r="G30" s="33">
        <f>SUM(E30:F30)</f>
        <v>113</v>
      </c>
      <c r="H30" s="39">
        <f>SUM(G30-D30)</f>
        <v>81</v>
      </c>
      <c r="K30" s="16">
        <f t="shared" si="1"/>
        <v>36</v>
      </c>
    </row>
  </sheetData>
  <sortState ref="A26:H30">
    <sortCondition ref="G26:G30"/>
    <sortCondition ref="F26:F30"/>
    <sortCondition ref="E26:E30"/>
  </sortState>
  <mergeCells count="8">
    <mergeCell ref="A24:H24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6"/>
  <sheetViews>
    <sheetView zoomScale="70" zoomScaleNormal="70" workbookViewId="0">
      <selection activeCell="H13" sqref="H13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91" t="str">
        <f>JUV!A1</f>
        <v>CARILO</v>
      </c>
      <c r="B1" s="91"/>
      <c r="C1" s="91"/>
      <c r="D1" s="91"/>
      <c r="E1" s="91"/>
      <c r="F1" s="91"/>
      <c r="G1" s="91"/>
      <c r="H1" s="91"/>
    </row>
    <row r="2" spans="1:20" ht="23.25">
      <c r="A2" s="95" t="str">
        <f>JUV!A2</f>
        <v>GOLF</v>
      </c>
      <c r="B2" s="95"/>
      <c r="C2" s="95"/>
      <c r="D2" s="95"/>
      <c r="E2" s="95"/>
      <c r="F2" s="95"/>
      <c r="G2" s="95"/>
      <c r="H2" s="95"/>
    </row>
    <row r="3" spans="1:20" ht="19.5">
      <c r="A3" s="92" t="s">
        <v>7</v>
      </c>
      <c r="B3" s="92"/>
      <c r="C3" s="92"/>
      <c r="D3" s="92"/>
      <c r="E3" s="92"/>
      <c r="F3" s="92"/>
      <c r="G3" s="92"/>
      <c r="H3" s="92"/>
    </row>
    <row r="4" spans="1:20" ht="26.25">
      <c r="A4" s="93" t="s">
        <v>10</v>
      </c>
      <c r="B4" s="93"/>
      <c r="C4" s="93"/>
      <c r="D4" s="93"/>
      <c r="E4" s="93"/>
      <c r="F4" s="93"/>
      <c r="G4" s="93"/>
      <c r="H4" s="93"/>
    </row>
    <row r="5" spans="1:20" ht="19.5">
      <c r="A5" s="94" t="str">
        <f>JUV!A5</f>
        <v>DOS VUELTAS DE 9 HOYOS MEDAL PLAY</v>
      </c>
      <c r="B5" s="94"/>
      <c r="C5" s="94"/>
      <c r="D5" s="94"/>
      <c r="E5" s="94"/>
      <c r="F5" s="94"/>
      <c r="G5" s="94"/>
      <c r="H5" s="94"/>
    </row>
    <row r="6" spans="1:20" ht="19.5">
      <c r="A6" s="87" t="str">
        <f>JUV!A6</f>
        <v>DOMINGO 26 DE JUNIO DE 2022</v>
      </c>
      <c r="B6" s="87"/>
      <c r="C6" s="87"/>
      <c r="D6" s="87"/>
      <c r="E6" s="87"/>
      <c r="F6" s="87"/>
      <c r="G6" s="87"/>
      <c r="H6" s="87"/>
    </row>
    <row r="7" spans="1:20" ht="20.25" thickBot="1">
      <c r="A7" s="96"/>
      <c r="B7" s="96"/>
      <c r="C7" s="96"/>
      <c r="D7" s="96"/>
      <c r="E7" s="96"/>
      <c r="F7" s="96"/>
      <c r="G7" s="96"/>
      <c r="H7" s="96"/>
    </row>
    <row r="8" spans="1:20" ht="19.5" thickBot="1">
      <c r="A8" s="88" t="s">
        <v>21</v>
      </c>
      <c r="B8" s="89"/>
      <c r="C8" s="89"/>
      <c r="D8" s="89"/>
      <c r="E8" s="89"/>
      <c r="F8" s="89"/>
      <c r="G8" s="89"/>
      <c r="H8" s="90"/>
    </row>
    <row r="9" spans="1:20" s="29" customFormat="1" ht="20.25" thickBot="1">
      <c r="A9" s="4" t="s">
        <v>0</v>
      </c>
      <c r="B9" s="5" t="s">
        <v>8</v>
      </c>
      <c r="C9" s="5" t="s">
        <v>15</v>
      </c>
      <c r="D9" s="4" t="s">
        <v>1</v>
      </c>
      <c r="E9" s="4" t="s">
        <v>2</v>
      </c>
      <c r="F9" s="13" t="s">
        <v>3</v>
      </c>
      <c r="G9" s="12" t="s">
        <v>4</v>
      </c>
      <c r="H9" s="14" t="s">
        <v>5</v>
      </c>
      <c r="K9" s="28" t="s">
        <v>17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41" t="s">
        <v>77</v>
      </c>
      <c r="B10" s="42" t="s">
        <v>28</v>
      </c>
      <c r="C10" s="43">
        <v>39867</v>
      </c>
      <c r="D10" s="44">
        <v>11</v>
      </c>
      <c r="E10" s="45">
        <v>39</v>
      </c>
      <c r="F10" s="46">
        <v>42</v>
      </c>
      <c r="G10" s="129">
        <f>SUM(E10:F10)</f>
        <v>81</v>
      </c>
      <c r="H10" s="48">
        <f>SUM(G10-D10)</f>
        <v>70</v>
      </c>
      <c r="I10" s="18" t="s">
        <v>11</v>
      </c>
      <c r="K10" s="16">
        <f t="shared" ref="K10:K20" si="0">(F10-D10*0.5)</f>
        <v>36.5</v>
      </c>
      <c r="N10" s="1"/>
      <c r="O10" s="1"/>
      <c r="P10" s="1"/>
      <c r="Q10" s="1"/>
      <c r="R10" s="1"/>
      <c r="S10" s="1"/>
      <c r="T10" s="1"/>
    </row>
    <row r="11" spans="1:20" ht="20.25" thickBot="1">
      <c r="A11" s="41" t="s">
        <v>74</v>
      </c>
      <c r="B11" s="42" t="s">
        <v>28</v>
      </c>
      <c r="C11" s="43">
        <v>40163</v>
      </c>
      <c r="D11" s="44">
        <v>6</v>
      </c>
      <c r="E11" s="45">
        <v>41</v>
      </c>
      <c r="F11" s="46">
        <v>41</v>
      </c>
      <c r="G11" s="129">
        <f>SUM(E11:F11)</f>
        <v>82</v>
      </c>
      <c r="H11" s="48">
        <f>SUM(G11-D11)</f>
        <v>76</v>
      </c>
      <c r="I11" s="18" t="s">
        <v>12</v>
      </c>
      <c r="K11" s="16">
        <f t="shared" si="0"/>
        <v>38</v>
      </c>
      <c r="M11" s="31"/>
      <c r="N11" s="31"/>
      <c r="O11" s="31"/>
      <c r="P11" s="31"/>
      <c r="Q11" s="31"/>
      <c r="R11" s="31"/>
    </row>
    <row r="12" spans="1:20" ht="19.5">
      <c r="A12" s="41" t="s">
        <v>76</v>
      </c>
      <c r="B12" s="42" t="s">
        <v>36</v>
      </c>
      <c r="C12" s="43">
        <v>39819</v>
      </c>
      <c r="D12" s="44">
        <v>8</v>
      </c>
      <c r="E12" s="45">
        <v>44</v>
      </c>
      <c r="F12" s="46">
        <v>42</v>
      </c>
      <c r="G12" s="47">
        <f>SUM(E12:F12)</f>
        <v>86</v>
      </c>
      <c r="H12" s="48">
        <f>SUM(G12-D12)</f>
        <v>78</v>
      </c>
      <c r="K12" s="16">
        <f t="shared" si="0"/>
        <v>38</v>
      </c>
      <c r="M12" s="31"/>
      <c r="N12" s="31"/>
      <c r="O12" s="31"/>
      <c r="P12" s="31"/>
      <c r="Q12" s="31"/>
      <c r="R12" s="31"/>
    </row>
    <row r="13" spans="1:20" ht="19.5">
      <c r="A13" s="41" t="s">
        <v>75</v>
      </c>
      <c r="B13" s="42" t="s">
        <v>38</v>
      </c>
      <c r="C13" s="43">
        <v>40007</v>
      </c>
      <c r="D13" s="44">
        <v>7</v>
      </c>
      <c r="E13" s="45">
        <v>47</v>
      </c>
      <c r="F13" s="46">
        <v>41</v>
      </c>
      <c r="G13" s="47">
        <f>SUM(E13:F13)</f>
        <v>88</v>
      </c>
      <c r="H13" s="48">
        <f>SUM(G13-D13)</f>
        <v>81</v>
      </c>
      <c r="K13" s="16">
        <f t="shared" si="0"/>
        <v>37.5</v>
      </c>
    </row>
    <row r="14" spans="1:20" ht="20.25" thickBot="1">
      <c r="A14" s="41" t="s">
        <v>78</v>
      </c>
      <c r="B14" s="42" t="s">
        <v>38</v>
      </c>
      <c r="C14" s="43">
        <v>40413</v>
      </c>
      <c r="D14" s="44">
        <v>12</v>
      </c>
      <c r="E14" s="45">
        <v>42</v>
      </c>
      <c r="F14" s="46">
        <v>50</v>
      </c>
      <c r="G14" s="47">
        <f>SUM(E14:F14)</f>
        <v>92</v>
      </c>
      <c r="H14" s="48">
        <f>SUM(G14-D14)</f>
        <v>80</v>
      </c>
      <c r="K14" s="16">
        <f t="shared" si="0"/>
        <v>44</v>
      </c>
    </row>
    <row r="15" spans="1:20" ht="20.25" thickBot="1">
      <c r="A15" s="41" t="s">
        <v>82</v>
      </c>
      <c r="B15" s="42" t="s">
        <v>33</v>
      </c>
      <c r="C15" s="43">
        <v>40532</v>
      </c>
      <c r="D15" s="44">
        <v>21</v>
      </c>
      <c r="E15" s="45">
        <v>45</v>
      </c>
      <c r="F15" s="46">
        <v>53</v>
      </c>
      <c r="G15" s="47">
        <f>SUM(E15:F15)</f>
        <v>98</v>
      </c>
      <c r="H15" s="126">
        <f>SUM(G15-D15)</f>
        <v>77</v>
      </c>
      <c r="I15" s="22" t="s">
        <v>13</v>
      </c>
      <c r="K15" s="127">
        <f t="shared" si="0"/>
        <v>42.5</v>
      </c>
    </row>
    <row r="16" spans="1:20" ht="20.25" thickBot="1">
      <c r="A16" s="41" t="s">
        <v>79</v>
      </c>
      <c r="B16" s="42" t="s">
        <v>38</v>
      </c>
      <c r="C16" s="43">
        <v>40437</v>
      </c>
      <c r="D16" s="44">
        <v>16</v>
      </c>
      <c r="E16" s="45">
        <v>40</v>
      </c>
      <c r="F16" s="46">
        <v>53</v>
      </c>
      <c r="G16" s="47">
        <f>SUM(E16:F16)</f>
        <v>93</v>
      </c>
      <c r="H16" s="126">
        <f>SUM(G16-D16)</f>
        <v>77</v>
      </c>
      <c r="I16" s="22" t="s">
        <v>14</v>
      </c>
      <c r="K16" s="16">
        <f t="shared" si="0"/>
        <v>45</v>
      </c>
    </row>
    <row r="17" spans="1:11" ht="19.5">
      <c r="A17" s="41" t="s">
        <v>80</v>
      </c>
      <c r="B17" s="42" t="s">
        <v>36</v>
      </c>
      <c r="C17" s="43">
        <v>39994</v>
      </c>
      <c r="D17" s="44">
        <v>17</v>
      </c>
      <c r="E17" s="45">
        <v>50</v>
      </c>
      <c r="F17" s="46">
        <v>52</v>
      </c>
      <c r="G17" s="47">
        <f>SUM(E17:F17)</f>
        <v>102</v>
      </c>
      <c r="H17" s="48">
        <f>SUM(G17-D17)</f>
        <v>85</v>
      </c>
      <c r="K17" s="16">
        <f t="shared" si="0"/>
        <v>43.5</v>
      </c>
    </row>
    <row r="18" spans="1:11" ht="19.5">
      <c r="A18" s="41" t="s">
        <v>81</v>
      </c>
      <c r="B18" s="42" t="s">
        <v>33</v>
      </c>
      <c r="C18" s="43">
        <v>40373</v>
      </c>
      <c r="D18" s="44">
        <v>20</v>
      </c>
      <c r="E18" s="45">
        <v>53</v>
      </c>
      <c r="F18" s="46">
        <v>49</v>
      </c>
      <c r="G18" s="47">
        <f>SUM(E18:F18)</f>
        <v>102</v>
      </c>
      <c r="H18" s="48">
        <f>SUM(G18-D18)</f>
        <v>82</v>
      </c>
      <c r="K18" s="16">
        <f t="shared" si="0"/>
        <v>39</v>
      </c>
    </row>
    <row r="19" spans="1:11" ht="19.5">
      <c r="A19" s="41" t="s">
        <v>84</v>
      </c>
      <c r="B19" s="42" t="s">
        <v>43</v>
      </c>
      <c r="C19" s="43">
        <v>40280</v>
      </c>
      <c r="D19" s="44">
        <v>23</v>
      </c>
      <c r="E19" s="45">
        <v>47</v>
      </c>
      <c r="F19" s="46">
        <v>62</v>
      </c>
      <c r="G19" s="47">
        <f>SUM(E19:F19)</f>
        <v>109</v>
      </c>
      <c r="H19" s="48">
        <f>SUM(G19-D19)</f>
        <v>86</v>
      </c>
      <c r="K19" s="16">
        <f t="shared" si="0"/>
        <v>50.5</v>
      </c>
    </row>
    <row r="20" spans="1:11" ht="19.5">
      <c r="A20" s="41" t="s">
        <v>85</v>
      </c>
      <c r="B20" s="42" t="s">
        <v>28</v>
      </c>
      <c r="C20" s="43">
        <v>40430</v>
      </c>
      <c r="D20" s="44">
        <v>25</v>
      </c>
      <c r="E20" s="45">
        <v>59</v>
      </c>
      <c r="F20" s="46">
        <v>53</v>
      </c>
      <c r="G20" s="47">
        <f>SUM(E20:F20)</f>
        <v>112</v>
      </c>
      <c r="H20" s="48">
        <f>SUM(G20-D20)</f>
        <v>87</v>
      </c>
      <c r="K20" s="16">
        <f t="shared" si="0"/>
        <v>40.5</v>
      </c>
    </row>
    <row r="21" spans="1:11" ht="20.25" thickBot="1">
      <c r="A21" s="120" t="s">
        <v>83</v>
      </c>
      <c r="B21" s="35" t="s">
        <v>68</v>
      </c>
      <c r="C21" s="36">
        <v>40165</v>
      </c>
      <c r="D21" s="121" t="s">
        <v>9</v>
      </c>
      <c r="E21" s="122" t="s">
        <v>9</v>
      </c>
      <c r="F21" s="123" t="s">
        <v>9</v>
      </c>
      <c r="G21" s="124" t="s">
        <v>9</v>
      </c>
      <c r="H21" s="125" t="s">
        <v>9</v>
      </c>
    </row>
    <row r="24" spans="1:11">
      <c r="B24" s="1"/>
      <c r="C24" s="1"/>
      <c r="D24" s="1"/>
      <c r="E24" s="1"/>
      <c r="F24" s="1"/>
      <c r="G24" s="1"/>
    </row>
    <row r="25" spans="1:11">
      <c r="B25" s="1"/>
      <c r="C25" s="1"/>
      <c r="D25" s="1"/>
      <c r="E25" s="1"/>
      <c r="F25" s="1"/>
      <c r="G25" s="1"/>
    </row>
    <row r="26" spans="1:11">
      <c r="B26" s="1"/>
      <c r="C26" s="1"/>
      <c r="D26" s="1"/>
      <c r="E26" s="1"/>
      <c r="F26" s="1"/>
      <c r="G26" s="1"/>
    </row>
  </sheetData>
  <sortState ref="A10:H21">
    <sortCondition ref="G10:G21"/>
    <sortCondition descending="1" ref="F10:F21"/>
    <sortCondition ref="E10:E21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J48"/>
  <sheetViews>
    <sheetView topLeftCell="A22" zoomScale="70" zoomScaleNormal="70" workbookViewId="0">
      <selection activeCell="A41" sqref="A41"/>
    </sheetView>
  </sheetViews>
  <sheetFormatPr baseColWidth="10" defaultRowHeight="19.5"/>
  <cols>
    <col min="1" max="1" width="33.42578125" style="7" customWidth="1"/>
    <col min="2" max="2" width="13.140625" style="7" bestFit="1" customWidth="1"/>
    <col min="3" max="3" width="11.140625" style="21" customWidth="1"/>
    <col min="4" max="6" width="4.85546875" style="7" bestFit="1" customWidth="1"/>
    <col min="7" max="7" width="10.28515625" style="7" bestFit="1" customWidth="1"/>
    <col min="8" max="8" width="4.85546875" style="24" bestFit="1" customWidth="1"/>
    <col min="9" max="9" width="13.140625" style="7" bestFit="1" customWidth="1"/>
    <col min="10" max="10" width="4.42578125" style="7" bestFit="1" customWidth="1"/>
    <col min="11" max="16384" width="11.42578125" style="7"/>
  </cols>
  <sheetData>
    <row r="1" spans="1:10">
      <c r="A1" s="97" t="str">
        <f>JUV!A1</f>
        <v>CARILO</v>
      </c>
      <c r="B1" s="97"/>
      <c r="C1" s="97"/>
      <c r="D1" s="97"/>
      <c r="E1" s="97"/>
      <c r="F1" s="97"/>
      <c r="G1" s="97"/>
      <c r="H1" s="97"/>
      <c r="I1" s="8"/>
      <c r="J1" s="26"/>
    </row>
    <row r="2" spans="1:10">
      <c r="A2" s="104" t="str">
        <f>JUV!A2</f>
        <v>GOLF</v>
      </c>
      <c r="B2" s="104"/>
      <c r="C2" s="104"/>
      <c r="D2" s="104"/>
      <c r="E2" s="104"/>
      <c r="F2" s="104"/>
      <c r="G2" s="104"/>
      <c r="H2" s="104"/>
      <c r="I2" s="8"/>
      <c r="J2" s="26"/>
    </row>
    <row r="3" spans="1:10">
      <c r="A3" s="97" t="s">
        <v>7</v>
      </c>
      <c r="B3" s="97"/>
      <c r="C3" s="97"/>
      <c r="D3" s="97"/>
      <c r="E3" s="97"/>
      <c r="F3" s="97"/>
      <c r="G3" s="97"/>
      <c r="H3" s="97"/>
      <c r="I3" s="8"/>
      <c r="J3" s="26"/>
    </row>
    <row r="4" spans="1:10">
      <c r="A4" s="105" t="s">
        <v>10</v>
      </c>
      <c r="B4" s="105"/>
      <c r="C4" s="105"/>
      <c r="D4" s="105"/>
      <c r="E4" s="105"/>
      <c r="F4" s="105"/>
      <c r="G4" s="105"/>
      <c r="H4" s="105"/>
      <c r="I4" s="8"/>
      <c r="J4" s="26"/>
    </row>
    <row r="5" spans="1:10">
      <c r="A5" s="97" t="str">
        <f>JUV!A5</f>
        <v>DOS VUELTAS DE 9 HOYOS MEDAL PLAY</v>
      </c>
      <c r="B5" s="97"/>
      <c r="C5" s="97"/>
      <c r="D5" s="97"/>
      <c r="E5" s="97"/>
      <c r="F5" s="97"/>
      <c r="G5" s="97"/>
      <c r="H5" s="97"/>
      <c r="I5" s="8"/>
      <c r="J5" s="26"/>
    </row>
    <row r="6" spans="1:10" ht="20.25" thickBot="1">
      <c r="A6" s="97" t="str">
        <f>JUV!A6</f>
        <v>DOMINGO 26 DE JUNIO DE 2022</v>
      </c>
      <c r="B6" s="97"/>
      <c r="C6" s="97"/>
      <c r="D6" s="97"/>
      <c r="E6" s="97"/>
      <c r="F6" s="97"/>
      <c r="G6" s="97"/>
      <c r="H6" s="97"/>
      <c r="I6" s="8"/>
      <c r="J6" s="26"/>
    </row>
    <row r="7" spans="1:10" ht="20.25" hidden="1" thickBot="1">
      <c r="A7" s="98" t="e">
        <f>JUV!#REF!</f>
        <v>#REF!</v>
      </c>
      <c r="B7" s="99"/>
      <c r="C7" s="99"/>
      <c r="D7" s="99"/>
      <c r="E7" s="99"/>
      <c r="F7" s="99"/>
      <c r="G7" s="99"/>
      <c r="H7" s="100"/>
      <c r="I7" s="8"/>
      <c r="J7" s="26"/>
    </row>
    <row r="8" spans="1:10" ht="20.25" hidden="1" thickBot="1">
      <c r="A8" s="4" t="s">
        <v>6</v>
      </c>
      <c r="B8" s="9" t="s">
        <v>8</v>
      </c>
      <c r="C8" s="19" t="s">
        <v>15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8"/>
      <c r="J8" s="26"/>
    </row>
    <row r="9" spans="1:10" ht="20.100000000000001" hidden="1" customHeight="1" thickBot="1">
      <c r="A9" s="11" t="e">
        <f>JUV!#REF!</f>
        <v>#REF!</v>
      </c>
      <c r="B9" s="15" t="e">
        <f>JUV!#REF!</f>
        <v>#REF!</v>
      </c>
      <c r="C9" s="20" t="e">
        <f>JUV!#REF!</f>
        <v>#REF!</v>
      </c>
      <c r="D9" s="16" t="e">
        <f>JUV!#REF!</f>
        <v>#REF!</v>
      </c>
      <c r="E9" s="16" t="e">
        <f>JUV!#REF!</f>
        <v>#REF!</v>
      </c>
      <c r="F9" s="16" t="e">
        <f>JUV!#REF!</f>
        <v>#REF!</v>
      </c>
      <c r="G9" s="16" t="e">
        <f>JUV!#REF!</f>
        <v>#REF!</v>
      </c>
      <c r="H9" s="23" t="s">
        <v>9</v>
      </c>
      <c r="I9" s="9" t="s">
        <v>11</v>
      </c>
      <c r="J9" s="26"/>
    </row>
    <row r="10" spans="1:10" ht="20.100000000000001" hidden="1" customHeight="1" thickBot="1">
      <c r="A10" s="11" t="e">
        <f>JUV!#REF!</f>
        <v>#REF!</v>
      </c>
      <c r="B10" s="15" t="e">
        <f>JUV!#REF!</f>
        <v>#REF!</v>
      </c>
      <c r="C10" s="20" t="e">
        <f>JUV!#REF!</f>
        <v>#REF!</v>
      </c>
      <c r="D10" s="16" t="e">
        <f>JUV!#REF!</f>
        <v>#REF!</v>
      </c>
      <c r="E10" s="16" t="e">
        <f>JUV!#REF!</f>
        <v>#REF!</v>
      </c>
      <c r="F10" s="16" t="e">
        <f>JUV!#REF!</f>
        <v>#REF!</v>
      </c>
      <c r="G10" s="16" t="e">
        <f>JUV!#REF!</f>
        <v>#REF!</v>
      </c>
      <c r="H10" s="23" t="s">
        <v>9</v>
      </c>
      <c r="I10" s="9" t="s">
        <v>12</v>
      </c>
      <c r="J10" s="26"/>
    </row>
    <row r="11" spans="1:10" ht="20.100000000000001" hidden="1" customHeight="1" thickBot="1">
      <c r="A11" s="11"/>
      <c r="B11" s="15"/>
      <c r="C11" s="20"/>
      <c r="D11" s="16"/>
      <c r="E11" s="16"/>
      <c r="F11" s="16"/>
      <c r="G11" s="25">
        <f>SUM(E11:F11)</f>
        <v>0</v>
      </c>
      <c r="H11" s="23">
        <f>SUM(G11-D11)</f>
        <v>0</v>
      </c>
      <c r="I11" s="9" t="s">
        <v>13</v>
      </c>
      <c r="J11" s="26"/>
    </row>
    <row r="12" spans="1:10" ht="20.100000000000001" hidden="1" customHeight="1" thickBot="1">
      <c r="A12" s="11"/>
      <c r="B12" s="15"/>
      <c r="C12" s="20"/>
      <c r="D12" s="16"/>
      <c r="E12" s="16"/>
      <c r="F12" s="16"/>
      <c r="G12" s="25">
        <f>SUM(E12:F12)</f>
        <v>0</v>
      </c>
      <c r="H12" s="23">
        <f>SUM(G12-D12)</f>
        <v>0</v>
      </c>
      <c r="I12" s="9" t="s">
        <v>14</v>
      </c>
      <c r="J12" s="26"/>
    </row>
    <row r="13" spans="1:10" ht="20.25" thickBot="1">
      <c r="A13" s="98" t="str">
        <f>JUV!A8</f>
        <v>CABALLEROS JUVENILES (Clases 97- 98- 99- 00 - 01 - 02 y 03)</v>
      </c>
      <c r="B13" s="99"/>
      <c r="C13" s="99"/>
      <c r="D13" s="99"/>
      <c r="E13" s="99"/>
      <c r="F13" s="99"/>
      <c r="G13" s="99"/>
      <c r="H13" s="100"/>
      <c r="I13" s="1"/>
      <c r="J13" s="26"/>
    </row>
    <row r="14" spans="1:10" ht="20.25" thickBot="1">
      <c r="A14" s="4" t="s">
        <v>0</v>
      </c>
      <c r="B14" s="9" t="s">
        <v>8</v>
      </c>
      <c r="C14" s="19" t="s">
        <v>15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8"/>
      <c r="J14" s="26"/>
    </row>
    <row r="15" spans="1:10" ht="20.100000000000001" customHeight="1" thickBot="1">
      <c r="A15" s="11" t="str">
        <f>JUV!A10</f>
        <v>ACUÑA TOBIAS</v>
      </c>
      <c r="B15" s="15" t="str">
        <f>JUV!B10</f>
        <v>EVTGC</v>
      </c>
      <c r="C15" s="20">
        <f>JUV!C10</f>
        <v>37164</v>
      </c>
      <c r="D15" s="16">
        <f>JUV!D10</f>
        <v>-2</v>
      </c>
      <c r="E15" s="16">
        <f>JUV!E10</f>
        <v>43</v>
      </c>
      <c r="F15" s="16">
        <f>JUV!F10</f>
        <v>40</v>
      </c>
      <c r="G15" s="16">
        <f>JUV!G10</f>
        <v>83</v>
      </c>
      <c r="H15" s="23" t="s">
        <v>9</v>
      </c>
      <c r="I15" s="9" t="s">
        <v>11</v>
      </c>
      <c r="J15" s="26"/>
    </row>
    <row r="16" spans="1:10" ht="20.100000000000001" customHeight="1" thickBot="1">
      <c r="A16" s="11" t="str">
        <f>JUV!A11</f>
        <v>MORUA CARIAC MATEO</v>
      </c>
      <c r="B16" s="15" t="str">
        <f>JUV!B11</f>
        <v>SPGC</v>
      </c>
      <c r="C16" s="20">
        <f>JUV!C11</f>
        <v>37110</v>
      </c>
      <c r="D16" s="16">
        <f>JUV!D11</f>
        <v>5</v>
      </c>
      <c r="E16" s="16">
        <f>JUV!E11</f>
        <v>39</v>
      </c>
      <c r="F16" s="16">
        <f>JUV!F11</f>
        <v>45</v>
      </c>
      <c r="G16" s="16">
        <f>JUV!G11</f>
        <v>84</v>
      </c>
      <c r="H16" s="23" t="s">
        <v>9</v>
      </c>
      <c r="I16" s="9" t="s">
        <v>12</v>
      </c>
      <c r="J16" s="26"/>
    </row>
    <row r="17" spans="1:10" ht="20.100000000000001" customHeight="1" thickBot="1">
      <c r="A17" s="11" t="str">
        <f>JUV!A12</f>
        <v>FERNANDEZ FRANCISCO</v>
      </c>
      <c r="B17" s="15" t="str">
        <f>JUV!B12</f>
        <v>EVTGC</v>
      </c>
      <c r="C17" s="20">
        <f>JUV!C12</f>
        <v>37238</v>
      </c>
      <c r="D17" s="16">
        <f>JUV!D12</f>
        <v>11</v>
      </c>
      <c r="E17" s="16">
        <f>JUV!E12</f>
        <v>51</v>
      </c>
      <c r="F17" s="16">
        <f>JUV!F12</f>
        <v>37</v>
      </c>
      <c r="G17" s="16">
        <f>JUV!G12</f>
        <v>88</v>
      </c>
      <c r="H17" s="16">
        <f>JUV!H12</f>
        <v>77</v>
      </c>
      <c r="I17" s="9" t="s">
        <v>13</v>
      </c>
      <c r="J17" s="26"/>
    </row>
    <row r="18" spans="1:10" ht="20.100000000000001" hidden="1" customHeight="1" thickBot="1">
      <c r="A18" s="11"/>
      <c r="B18" s="15"/>
      <c r="C18" s="20"/>
      <c r="D18" s="16"/>
      <c r="E18" s="16"/>
      <c r="F18" s="16"/>
      <c r="G18" s="16">
        <f>JUV!G13</f>
        <v>89</v>
      </c>
      <c r="H18" s="23">
        <f>SUM(G18-D18)</f>
        <v>89</v>
      </c>
      <c r="I18" s="9" t="s">
        <v>14</v>
      </c>
      <c r="J18" s="26"/>
    </row>
    <row r="19" spans="1:10" ht="20.25" thickBot="1">
      <c r="A19" s="98" t="str">
        <f>JUV!A16</f>
        <v>DAMAS JUVENILES Y MENORES</v>
      </c>
      <c r="B19" s="99"/>
      <c r="C19" s="99"/>
      <c r="D19" s="99"/>
      <c r="E19" s="99"/>
      <c r="F19" s="99"/>
      <c r="G19" s="99"/>
      <c r="H19" s="100"/>
      <c r="I19" s="1"/>
      <c r="J19" s="26"/>
    </row>
    <row r="20" spans="1:10" ht="20.25" thickBot="1">
      <c r="A20" s="4" t="s">
        <v>6</v>
      </c>
      <c r="B20" s="9" t="s">
        <v>8</v>
      </c>
      <c r="C20" s="19" t="s">
        <v>15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8"/>
      <c r="J20" s="26"/>
    </row>
    <row r="21" spans="1:10" ht="20.100000000000001" customHeight="1" thickBot="1">
      <c r="A21" s="11" t="str">
        <f>JUV!A18</f>
        <v>MARTIN IARA</v>
      </c>
      <c r="B21" s="15" t="str">
        <f>JUV!B18</f>
        <v>CMDP</v>
      </c>
      <c r="C21" s="20">
        <f>JUV!C18</f>
        <v>38873</v>
      </c>
      <c r="D21" s="16">
        <f>JUV!D18</f>
        <v>2</v>
      </c>
      <c r="E21" s="16">
        <f>JUV!E18</f>
        <v>37</v>
      </c>
      <c r="F21" s="16">
        <f>JUV!F18</f>
        <v>39</v>
      </c>
      <c r="G21" s="16">
        <f>JUV!G18</f>
        <v>76</v>
      </c>
      <c r="H21" s="23" t="s">
        <v>9</v>
      </c>
      <c r="I21" s="9" t="s">
        <v>11</v>
      </c>
      <c r="J21" s="26"/>
    </row>
    <row r="22" spans="1:10" ht="20.100000000000001" customHeight="1" thickBot="1">
      <c r="A22" s="11" t="str">
        <f>JUV!A19</f>
        <v>SERRES SCHEFFER JOSEFINA</v>
      </c>
      <c r="B22" s="15" t="str">
        <f>JUV!B19</f>
        <v>NGC</v>
      </c>
      <c r="C22" s="20">
        <f>JUV!C19</f>
        <v>38411</v>
      </c>
      <c r="D22" s="16">
        <f>JUV!D19</f>
        <v>6</v>
      </c>
      <c r="E22" s="16">
        <f>JUV!E19</f>
        <v>41</v>
      </c>
      <c r="F22" s="16">
        <f>JUV!F19</f>
        <v>37</v>
      </c>
      <c r="G22" s="16">
        <f>JUV!G19</f>
        <v>78</v>
      </c>
      <c r="H22" s="23" t="s">
        <v>9</v>
      </c>
      <c r="I22" s="9" t="s">
        <v>12</v>
      </c>
      <c r="J22" s="26"/>
    </row>
    <row r="23" spans="1:10" ht="20.100000000000001" customHeight="1" thickBot="1">
      <c r="A23" s="11" t="str">
        <f>JUV!A20</f>
        <v>OLIVERI CATERINA</v>
      </c>
      <c r="B23" s="15" t="str">
        <f>JUV!B20</f>
        <v>SPGC</v>
      </c>
      <c r="C23" s="20">
        <f>JUV!C20</f>
        <v>37495</v>
      </c>
      <c r="D23" s="16">
        <f>JUV!D20</f>
        <v>4</v>
      </c>
      <c r="E23" s="16">
        <f>JUV!E20</f>
        <v>36</v>
      </c>
      <c r="F23" s="16">
        <f>JUV!F20</f>
        <v>43</v>
      </c>
      <c r="G23" s="16">
        <f>JUV!G20</f>
        <v>79</v>
      </c>
      <c r="H23" s="23">
        <f>SUM(G23-D23)</f>
        <v>75</v>
      </c>
      <c r="I23" s="9" t="s">
        <v>13</v>
      </c>
      <c r="J23" s="26"/>
    </row>
    <row r="24" spans="1:10" ht="20.100000000000001" customHeight="1" thickBot="1">
      <c r="A24" s="11" t="str">
        <f>JUV!A21</f>
        <v>RAMPOLDI SARA ALESSIA</v>
      </c>
      <c r="B24" s="15" t="str">
        <f>JUV!B21</f>
        <v>CMDP</v>
      </c>
      <c r="C24" s="20">
        <f>JUV!C21</f>
        <v>38986</v>
      </c>
      <c r="D24" s="16">
        <f>JUV!D21</f>
        <v>4</v>
      </c>
      <c r="E24" s="16">
        <f>JUV!E21</f>
        <v>35</v>
      </c>
      <c r="F24" s="16">
        <f>JUV!F21</f>
        <v>45</v>
      </c>
      <c r="G24" s="16">
        <f>JUV!G21</f>
        <v>80</v>
      </c>
      <c r="H24" s="23">
        <f>SUM(G24-D24)</f>
        <v>76</v>
      </c>
      <c r="I24" s="9" t="s">
        <v>14</v>
      </c>
      <c r="J24" s="26"/>
    </row>
    <row r="25" spans="1:10" ht="20.25" thickBot="1">
      <c r="A25" s="98" t="str">
        <f>'M 18'!A8</f>
        <v>CABALLEROS MENORES (Clases 04 - 05 y 06)</v>
      </c>
      <c r="B25" s="99"/>
      <c r="C25" s="99"/>
      <c r="D25" s="99"/>
      <c r="E25" s="99"/>
      <c r="F25" s="99"/>
      <c r="G25" s="99"/>
      <c r="H25" s="100"/>
      <c r="I25" s="1"/>
      <c r="J25" s="26"/>
    </row>
    <row r="26" spans="1:10" ht="20.25" thickBot="1">
      <c r="A26" s="4" t="s">
        <v>0</v>
      </c>
      <c r="B26" s="9" t="s">
        <v>8</v>
      </c>
      <c r="C26" s="19" t="s">
        <v>15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8"/>
      <c r="J26" s="26"/>
    </row>
    <row r="27" spans="1:10" ht="20.100000000000001" customHeight="1" thickBot="1">
      <c r="A27" s="11" t="str">
        <f>'M 18'!A10</f>
        <v>BERCHOT TOMAS</v>
      </c>
      <c r="B27" s="15" t="str">
        <f>'M 18'!B10</f>
        <v>MDPGC</v>
      </c>
      <c r="C27" s="20">
        <f>'M 18'!C10</f>
        <v>38884</v>
      </c>
      <c r="D27" s="16">
        <f>'M 18'!D10</f>
        <v>-1</v>
      </c>
      <c r="E27" s="16">
        <f>'M 18'!E10</f>
        <v>35</v>
      </c>
      <c r="F27" s="16">
        <f>'M 18'!F10</f>
        <v>38</v>
      </c>
      <c r="G27" s="16">
        <f>'M 18'!G10</f>
        <v>73</v>
      </c>
      <c r="H27" s="23" t="s">
        <v>9</v>
      </c>
      <c r="I27" s="9" t="s">
        <v>11</v>
      </c>
      <c r="J27" s="26"/>
    </row>
    <row r="28" spans="1:10" ht="20.100000000000001" customHeight="1" thickBot="1">
      <c r="A28" s="11" t="str">
        <f>'M 18'!A11</f>
        <v>GOTI JULIO</v>
      </c>
      <c r="B28" s="15" t="str">
        <f>'M 18'!B11</f>
        <v>TGC</v>
      </c>
      <c r="C28" s="20">
        <f>'M 18'!C11</f>
        <v>38874</v>
      </c>
      <c r="D28" s="16">
        <f>'M 18'!D11</f>
        <v>0</v>
      </c>
      <c r="E28" s="16">
        <f>'M 18'!E11</f>
        <v>37</v>
      </c>
      <c r="F28" s="16">
        <f>'M 18'!F11</f>
        <v>37</v>
      </c>
      <c r="G28" s="16">
        <f>'M 18'!G11</f>
        <v>74</v>
      </c>
      <c r="H28" s="23" t="s">
        <v>9</v>
      </c>
      <c r="I28" s="9" t="s">
        <v>12</v>
      </c>
      <c r="J28" s="26"/>
    </row>
    <row r="29" spans="1:10" ht="20.100000000000001" customHeight="1" thickBot="1">
      <c r="A29" s="11" t="s">
        <v>55</v>
      </c>
      <c r="B29" s="15" t="s">
        <v>30</v>
      </c>
      <c r="C29" s="20">
        <v>38848</v>
      </c>
      <c r="D29" s="16">
        <v>13</v>
      </c>
      <c r="E29" s="16">
        <v>40</v>
      </c>
      <c r="F29" s="16">
        <v>44</v>
      </c>
      <c r="G29" s="16">
        <f>SUM(E29:F29)</f>
        <v>84</v>
      </c>
      <c r="H29" s="23">
        <f>SUM(G29-D29)</f>
        <v>71</v>
      </c>
      <c r="I29" s="9" t="s">
        <v>13</v>
      </c>
      <c r="J29" s="26"/>
    </row>
    <row r="30" spans="1:10" ht="20.100000000000001" customHeight="1" thickBot="1">
      <c r="A30" s="11" t="s">
        <v>51</v>
      </c>
      <c r="B30" s="15" t="s">
        <v>38</v>
      </c>
      <c r="C30" s="20">
        <v>38332</v>
      </c>
      <c r="D30" s="16">
        <v>8</v>
      </c>
      <c r="E30" s="16">
        <v>40</v>
      </c>
      <c r="F30" s="16">
        <v>41</v>
      </c>
      <c r="G30" s="16">
        <f>SUM(E30:F30)</f>
        <v>81</v>
      </c>
      <c r="H30" s="23">
        <f>SUM(G30-D30)</f>
        <v>73</v>
      </c>
      <c r="I30" s="9" t="s">
        <v>14</v>
      </c>
      <c r="J30" s="26"/>
    </row>
    <row r="31" spans="1:10" ht="20.25" thickBot="1">
      <c r="A31" s="98" t="str">
        <f>'M 15'!A7:H7</f>
        <v>CABALLEROS MENORES DE 15 AÑOS (Clases 07 y Posteiroes)</v>
      </c>
      <c r="B31" s="99"/>
      <c r="C31" s="99"/>
      <c r="D31" s="99"/>
      <c r="E31" s="99"/>
      <c r="F31" s="99"/>
      <c r="G31" s="99"/>
      <c r="H31" s="100"/>
      <c r="I31" s="1"/>
      <c r="J31" s="26"/>
    </row>
    <row r="32" spans="1:10" ht="20.25" thickBot="1">
      <c r="A32" s="4" t="s">
        <v>0</v>
      </c>
      <c r="B32" s="9" t="s">
        <v>8</v>
      </c>
      <c r="C32" s="19" t="s">
        <v>15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27"/>
      <c r="J32" s="26"/>
    </row>
    <row r="33" spans="1:10" ht="20.100000000000001" customHeight="1" thickBot="1">
      <c r="A33" s="11" t="str">
        <f>'M 15'!A9</f>
        <v>GIMENEZ QUIROGA GONZALO</v>
      </c>
      <c r="B33" s="15" t="str">
        <f>'M 15'!B9</f>
        <v>NGC</v>
      </c>
      <c r="C33" s="20">
        <f>'M 15'!C9</f>
        <v>39105</v>
      </c>
      <c r="D33" s="16">
        <f>'M 15'!D9</f>
        <v>3</v>
      </c>
      <c r="E33" s="16">
        <f>'M 15'!E9</f>
        <v>37</v>
      </c>
      <c r="F33" s="16">
        <f>'M 15'!F9</f>
        <v>39</v>
      </c>
      <c r="G33" s="16">
        <f>'M 15'!G9</f>
        <v>76</v>
      </c>
      <c r="H33" s="23" t="s">
        <v>9</v>
      </c>
      <c r="I33" s="9" t="s">
        <v>11</v>
      </c>
      <c r="J33" s="26"/>
    </row>
    <row r="34" spans="1:10" ht="20.100000000000001" customHeight="1" thickBot="1">
      <c r="A34" s="11" t="str">
        <f>'M 15'!A10</f>
        <v>JENKINS STEVE</v>
      </c>
      <c r="B34" s="15" t="str">
        <f>'M 15'!B10</f>
        <v>MDPGC</v>
      </c>
      <c r="C34" s="20">
        <f>'M 15'!C10</f>
        <v>39689</v>
      </c>
      <c r="D34" s="16">
        <f>'M 15'!D10</f>
        <v>16</v>
      </c>
      <c r="E34" s="16">
        <f>'M 15'!E10</f>
        <v>42</v>
      </c>
      <c r="F34" s="16">
        <f>'M 15'!F10</f>
        <v>45</v>
      </c>
      <c r="G34" s="16">
        <f>'M 15'!G10</f>
        <v>87</v>
      </c>
      <c r="H34" s="23" t="s">
        <v>9</v>
      </c>
      <c r="I34" s="9" t="s">
        <v>12</v>
      </c>
      <c r="J34" s="26"/>
    </row>
    <row r="35" spans="1:10" ht="20.100000000000001" customHeight="1" thickBot="1">
      <c r="A35" s="11" t="s">
        <v>71</v>
      </c>
      <c r="B35" s="15" t="s">
        <v>30</v>
      </c>
      <c r="C35" s="20">
        <v>39785</v>
      </c>
      <c r="D35" s="16">
        <v>37</v>
      </c>
      <c r="E35" s="16">
        <v>55</v>
      </c>
      <c r="F35" s="16">
        <v>52</v>
      </c>
      <c r="G35" s="16">
        <f>SUM(E35:F35)</f>
        <v>107</v>
      </c>
      <c r="H35" s="23">
        <f>SUM(G35-D35)</f>
        <v>70</v>
      </c>
      <c r="I35" s="9" t="s">
        <v>13</v>
      </c>
      <c r="J35" s="26"/>
    </row>
    <row r="36" spans="1:10" ht="20.100000000000001" customHeight="1" thickBot="1">
      <c r="A36" s="11" t="s">
        <v>72</v>
      </c>
      <c r="B36" s="15" t="s">
        <v>73</v>
      </c>
      <c r="C36" s="20">
        <v>39777</v>
      </c>
      <c r="D36" s="16">
        <v>38</v>
      </c>
      <c r="E36" s="16">
        <v>54</v>
      </c>
      <c r="F36" s="16">
        <v>54</v>
      </c>
      <c r="G36" s="16">
        <f>SUM(E36:F36)</f>
        <v>108</v>
      </c>
      <c r="H36" s="23">
        <f>SUM(G36-D36)</f>
        <v>70</v>
      </c>
      <c r="I36" s="9" t="s">
        <v>14</v>
      </c>
      <c r="J36" s="26"/>
    </row>
    <row r="37" spans="1:10" ht="20.25" thickBot="1">
      <c r="A37" s="98" t="str">
        <f>'M 15'!A24:H24</f>
        <v>DAMAS MENORES DE 15 AÑOS (Clases 07 Y POSTERIORES)</v>
      </c>
      <c r="B37" s="99"/>
      <c r="C37" s="99"/>
      <c r="D37" s="99"/>
      <c r="E37" s="99"/>
      <c r="F37" s="99"/>
      <c r="G37" s="99"/>
      <c r="H37" s="100"/>
      <c r="I37" s="10"/>
      <c r="J37" s="26"/>
    </row>
    <row r="38" spans="1:10" ht="20.25" thickBot="1">
      <c r="A38" s="4" t="s">
        <v>6</v>
      </c>
      <c r="B38" s="9" t="s">
        <v>8</v>
      </c>
      <c r="C38" s="19" t="s">
        <v>15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8"/>
      <c r="J38" s="26"/>
    </row>
    <row r="39" spans="1:10" ht="20.100000000000001" customHeight="1" thickBot="1">
      <c r="A39" s="11" t="str">
        <f>'M 15'!A26</f>
        <v>DEPREZ UMMA</v>
      </c>
      <c r="B39" s="15" t="str">
        <f>'M 15'!B26</f>
        <v>SPGC</v>
      </c>
      <c r="C39" s="20">
        <f>'M 15'!C26</f>
        <v>39932</v>
      </c>
      <c r="D39" s="16">
        <f>'M 15'!D26</f>
        <v>14</v>
      </c>
      <c r="E39" s="16">
        <f>'M 15'!E26</f>
        <v>44</v>
      </c>
      <c r="F39" s="16">
        <f>'M 15'!F26</f>
        <v>45</v>
      </c>
      <c r="G39" s="16">
        <f>'M 15'!G26</f>
        <v>89</v>
      </c>
      <c r="H39" s="23" t="s">
        <v>9</v>
      </c>
      <c r="I39" s="9" t="s">
        <v>11</v>
      </c>
      <c r="J39" s="26"/>
    </row>
    <row r="40" spans="1:10" ht="20.100000000000001" customHeight="1" thickBot="1">
      <c r="A40" s="11" t="str">
        <f>'M 15'!A27</f>
        <v>ACHEN ALDANA</v>
      </c>
      <c r="B40" s="15" t="str">
        <f>'M 15'!B27</f>
        <v>CMDP</v>
      </c>
      <c r="C40" s="20">
        <f>'M 15'!C27</f>
        <v>39591</v>
      </c>
      <c r="D40" s="16">
        <f>'M 15'!D27</f>
        <v>20</v>
      </c>
      <c r="E40" s="16">
        <f>'M 15'!E27</f>
        <v>46</v>
      </c>
      <c r="F40" s="16">
        <f>'M 15'!F27</f>
        <v>46</v>
      </c>
      <c r="G40" s="16">
        <f>'M 15'!G27</f>
        <v>92</v>
      </c>
      <c r="H40" s="23" t="s">
        <v>9</v>
      </c>
      <c r="I40" s="9" t="s">
        <v>12</v>
      </c>
      <c r="J40" s="26"/>
    </row>
    <row r="41" spans="1:10" ht="20.100000000000001" customHeight="1" thickBot="1">
      <c r="A41" s="11" t="str">
        <f>'M 15'!A28</f>
        <v>CACACE ISABELLA</v>
      </c>
      <c r="B41" s="15" t="str">
        <f>'M 15'!B28</f>
        <v>CMDP</v>
      </c>
      <c r="C41" s="20">
        <f>'M 15'!C28</f>
        <v>39869</v>
      </c>
      <c r="D41" s="16">
        <f>'M 15'!D28</f>
        <v>23</v>
      </c>
      <c r="E41" s="16">
        <f>'M 15'!E28</f>
        <v>48</v>
      </c>
      <c r="F41" s="16">
        <f>'M 15'!F28</f>
        <v>52</v>
      </c>
      <c r="G41" s="16">
        <f>'M 15'!G28</f>
        <v>100</v>
      </c>
      <c r="H41" s="23">
        <f>SUM(G41-D41)</f>
        <v>77</v>
      </c>
      <c r="I41" s="9" t="s">
        <v>13</v>
      </c>
      <c r="J41" s="26"/>
    </row>
    <row r="42" spans="1:10" ht="20.100000000000001" hidden="1" customHeight="1" thickBot="1">
      <c r="A42" s="11"/>
      <c r="B42" s="15"/>
      <c r="C42" s="20"/>
      <c r="D42" s="16"/>
      <c r="E42" s="16"/>
      <c r="F42" s="16"/>
      <c r="G42" s="16">
        <f>'M 13'!G7</f>
        <v>0</v>
      </c>
      <c r="H42" s="23">
        <f>SUM(G42-D42)</f>
        <v>0</v>
      </c>
      <c r="I42" s="9" t="s">
        <v>14</v>
      </c>
      <c r="J42" s="26"/>
    </row>
    <row r="43" spans="1:10" ht="20.25" thickBot="1">
      <c r="A43" s="101" t="str">
        <f>'M 13'!A8:H8</f>
        <v>CABALLEROS MENORES DE 13 AÑOS (CLASES 09 Y POSTERIROES)</v>
      </c>
      <c r="B43" s="102"/>
      <c r="C43" s="102"/>
      <c r="D43" s="102"/>
      <c r="E43" s="102"/>
      <c r="F43" s="102"/>
      <c r="G43" s="102"/>
      <c r="H43" s="103"/>
      <c r="I43" s="8"/>
      <c r="J43" s="26"/>
    </row>
    <row r="44" spans="1:10" ht="20.25" thickBot="1">
      <c r="A44" s="4" t="s">
        <v>0</v>
      </c>
      <c r="B44" s="9" t="s">
        <v>8</v>
      </c>
      <c r="C44" s="19" t="s">
        <v>15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8"/>
      <c r="J44" s="26"/>
    </row>
    <row r="45" spans="1:10" ht="20.100000000000001" customHeight="1" thickBot="1">
      <c r="A45" s="11" t="str">
        <f>'M 13'!A10</f>
        <v>JARQUE FELIPE</v>
      </c>
      <c r="B45" s="15" t="str">
        <f>'M 13'!B10</f>
        <v>EVTGC</v>
      </c>
      <c r="C45" s="20">
        <f>'M 13'!C10</f>
        <v>39867</v>
      </c>
      <c r="D45" s="16">
        <f>'M 13'!D10</f>
        <v>11</v>
      </c>
      <c r="E45" s="16">
        <f>'M 13'!E10</f>
        <v>39</v>
      </c>
      <c r="F45" s="16">
        <f>'M 13'!F10</f>
        <v>42</v>
      </c>
      <c r="G45" s="16">
        <f>'M 13'!G10</f>
        <v>81</v>
      </c>
      <c r="H45" s="23" t="s">
        <v>9</v>
      </c>
      <c r="I45" s="9" t="s">
        <v>11</v>
      </c>
      <c r="J45" s="26"/>
    </row>
    <row r="46" spans="1:10" ht="20.100000000000001" customHeight="1" thickBot="1">
      <c r="A46" s="11" t="str">
        <f>'M 13'!A11</f>
        <v>GUERENDIAIN FERMIN</v>
      </c>
      <c r="B46" s="15" t="str">
        <f>'M 13'!B11</f>
        <v>EVTGC</v>
      </c>
      <c r="C46" s="20">
        <f>'M 13'!C11</f>
        <v>40163</v>
      </c>
      <c r="D46" s="16">
        <f>'M 13'!D11</f>
        <v>6</v>
      </c>
      <c r="E46" s="16">
        <f>'M 13'!E11</f>
        <v>41</v>
      </c>
      <c r="F46" s="16">
        <f>'M 13'!F11</f>
        <v>41</v>
      </c>
      <c r="G46" s="16">
        <f>'M 13'!G11</f>
        <v>82</v>
      </c>
      <c r="H46" s="23" t="s">
        <v>9</v>
      </c>
      <c r="I46" s="9" t="s">
        <v>12</v>
      </c>
      <c r="J46" s="26"/>
    </row>
    <row r="47" spans="1:10" ht="20.100000000000001" customHeight="1" thickBot="1">
      <c r="A47" s="11" t="s">
        <v>82</v>
      </c>
      <c r="B47" s="15" t="s">
        <v>33</v>
      </c>
      <c r="C47" s="20">
        <v>40532</v>
      </c>
      <c r="D47" s="16">
        <v>21</v>
      </c>
      <c r="E47" s="16">
        <v>45</v>
      </c>
      <c r="F47" s="16">
        <v>53</v>
      </c>
      <c r="G47" s="16">
        <f>SUM(E47:F47)</f>
        <v>98</v>
      </c>
      <c r="H47" s="23">
        <f t="shared" ref="H47:H48" si="0">SUM(G47-D47)</f>
        <v>77</v>
      </c>
      <c r="I47" s="9" t="s">
        <v>13</v>
      </c>
      <c r="J47" s="26"/>
    </row>
    <row r="48" spans="1:10" ht="20.100000000000001" customHeight="1" thickBot="1">
      <c r="A48" s="11" t="s">
        <v>79</v>
      </c>
      <c r="B48" s="15" t="s">
        <v>38</v>
      </c>
      <c r="C48" s="20">
        <v>40437</v>
      </c>
      <c r="D48" s="16">
        <v>16</v>
      </c>
      <c r="E48" s="16">
        <v>40</v>
      </c>
      <c r="F48" s="16">
        <v>53</v>
      </c>
      <c r="G48" s="16">
        <f>SUM(E48:F48)</f>
        <v>93</v>
      </c>
      <c r="H48" s="23">
        <f t="shared" si="0"/>
        <v>77</v>
      </c>
      <c r="I48" s="9" t="s">
        <v>14</v>
      </c>
      <c r="J48" s="26"/>
    </row>
  </sheetData>
  <mergeCells count="13">
    <mergeCell ref="A5:H5"/>
    <mergeCell ref="A6:H6"/>
    <mergeCell ref="A37:H37"/>
    <mergeCell ref="A43:H43"/>
    <mergeCell ref="A1:H1"/>
    <mergeCell ref="A2:H2"/>
    <mergeCell ref="A3:H3"/>
    <mergeCell ref="A4:H4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4"/>
  <sheetViews>
    <sheetView topLeftCell="A21" zoomScaleNormal="100" workbookViewId="0">
      <selection activeCell="E35" sqref="E35"/>
    </sheetView>
  </sheetViews>
  <sheetFormatPr baseColWidth="10" defaultRowHeight="18"/>
  <cols>
    <col min="1" max="1" width="6" style="80" customWidth="1"/>
    <col min="2" max="2" width="3.42578125" style="53" customWidth="1"/>
    <col min="3" max="3" width="23.42578125" style="81" customWidth="1"/>
    <col min="4" max="4" width="5.85546875" style="77" customWidth="1"/>
    <col min="5" max="5" width="23" style="81" customWidth="1"/>
    <col min="6" max="6" width="4.7109375" style="78" bestFit="1" customWidth="1"/>
    <col min="7" max="7" width="22.85546875" style="81" customWidth="1"/>
    <col min="8" max="8" width="4.7109375" style="78" bestFit="1" customWidth="1"/>
    <col min="9" max="9" width="2" style="53" bestFit="1" customWidth="1"/>
    <col min="10" max="10" width="4.140625" style="82" bestFit="1" customWidth="1"/>
    <col min="11" max="11" width="16.5703125" style="53" bestFit="1" customWidth="1"/>
    <col min="12" max="12" width="2.140625" style="53" bestFit="1" customWidth="1"/>
    <col min="13" max="13" width="2" style="53" bestFit="1" customWidth="1"/>
    <col min="14" max="16384" width="11.42578125" style="53"/>
  </cols>
  <sheetData>
    <row r="1" spans="1:14" s="49" customFormat="1" ht="30.75">
      <c r="A1" s="109" t="s">
        <v>99</v>
      </c>
      <c r="B1" s="109"/>
      <c r="C1" s="109"/>
      <c r="D1" s="109"/>
      <c r="E1" s="109"/>
      <c r="F1" s="109"/>
      <c r="G1" s="109"/>
      <c r="H1" s="109"/>
    </row>
    <row r="2" spans="1:14" s="50" customFormat="1" ht="15">
      <c r="A2" s="110" t="s">
        <v>7</v>
      </c>
      <c r="B2" s="110"/>
      <c r="C2" s="110"/>
      <c r="D2" s="110"/>
      <c r="E2" s="110"/>
      <c r="F2" s="110"/>
      <c r="G2" s="110"/>
      <c r="H2" s="110"/>
    </row>
    <row r="3" spans="1:14" s="50" customFormat="1" ht="15.75">
      <c r="A3" s="111" t="s">
        <v>25</v>
      </c>
      <c r="B3" s="111"/>
      <c r="C3" s="111"/>
      <c r="D3" s="111"/>
      <c r="E3" s="111"/>
      <c r="F3" s="111"/>
      <c r="G3" s="111"/>
      <c r="H3" s="111"/>
    </row>
    <row r="4" spans="1:14" s="51" customFormat="1" ht="12.75">
      <c r="A4" s="112" t="s">
        <v>100</v>
      </c>
      <c r="B4" s="112"/>
      <c r="C4" s="112"/>
      <c r="D4" s="112"/>
      <c r="E4" s="112"/>
      <c r="F4" s="112"/>
      <c r="G4" s="112"/>
      <c r="H4" s="112"/>
    </row>
    <row r="5" spans="1:14" ht="18.75" thickBot="1">
      <c r="A5" s="113" t="s">
        <v>101</v>
      </c>
      <c r="B5" s="113"/>
      <c r="C5" s="113"/>
      <c r="D5" s="113"/>
      <c r="E5" s="113"/>
      <c r="F5" s="113"/>
      <c r="G5" s="113"/>
      <c r="H5" s="113"/>
      <c r="I5" s="52"/>
      <c r="J5" s="52"/>
      <c r="K5" s="52"/>
      <c r="L5" s="52"/>
      <c r="M5" s="52"/>
      <c r="N5" s="52"/>
    </row>
    <row r="6" spans="1:14" s="54" customFormat="1" ht="12.75" customHeight="1" thickBot="1">
      <c r="A6" s="106" t="s">
        <v>102</v>
      </c>
      <c r="B6" s="107"/>
      <c r="C6" s="107"/>
      <c r="D6" s="107"/>
      <c r="E6" s="107"/>
      <c r="F6" s="107"/>
      <c r="G6" s="107"/>
      <c r="H6" s="108"/>
    </row>
    <row r="7" spans="1:14" s="56" customFormat="1" ht="12.75" customHeight="1" thickBot="1">
      <c r="A7" s="114" t="s">
        <v>103</v>
      </c>
      <c r="B7" s="115"/>
      <c r="C7" s="115"/>
      <c r="D7" s="115"/>
      <c r="E7" s="115"/>
      <c r="F7" s="115"/>
      <c r="G7" s="115"/>
      <c r="H7" s="116"/>
      <c r="I7" s="55"/>
    </row>
    <row r="8" spans="1:14" s="56" customFormat="1" ht="12.75" customHeight="1">
      <c r="A8" s="128">
        <v>0.41666666666666669</v>
      </c>
      <c r="B8" s="57"/>
      <c r="C8" s="58" t="s">
        <v>85</v>
      </c>
      <c r="D8" s="59">
        <v>28.4</v>
      </c>
      <c r="E8" s="60" t="s">
        <v>84</v>
      </c>
      <c r="F8" s="59">
        <v>27.2</v>
      </c>
      <c r="G8" s="83" t="s">
        <v>83</v>
      </c>
      <c r="H8" s="61">
        <v>26.8</v>
      </c>
      <c r="I8" s="62">
        <v>2</v>
      </c>
    </row>
    <row r="9" spans="1:14" s="56" customFormat="1" ht="12.75" customHeight="1">
      <c r="A9" s="128">
        <v>0.42291666666666666</v>
      </c>
      <c r="B9" s="63"/>
      <c r="C9" s="64" t="s">
        <v>82</v>
      </c>
      <c r="D9" s="65">
        <v>25.3</v>
      </c>
      <c r="E9" s="66" t="s">
        <v>81</v>
      </c>
      <c r="F9" s="65">
        <v>23.8</v>
      </c>
      <c r="G9" s="66" t="s">
        <v>80</v>
      </c>
      <c r="H9" s="67">
        <v>21.6</v>
      </c>
      <c r="I9" s="62">
        <f t="shared" ref="I9:I17" si="0">COUNTA(C9,E9,G9)</f>
        <v>3</v>
      </c>
    </row>
    <row r="10" spans="1:14" s="56" customFormat="1" ht="12.75" customHeight="1">
      <c r="A10" s="128">
        <v>0.42916666666666697</v>
      </c>
      <c r="B10" s="63"/>
      <c r="C10" s="64" t="s">
        <v>79</v>
      </c>
      <c r="D10" s="68">
        <v>20.8</v>
      </c>
      <c r="E10" s="66" t="s">
        <v>78</v>
      </c>
      <c r="F10" s="65">
        <v>17.100000000000001</v>
      </c>
      <c r="G10" s="66" t="s">
        <v>77</v>
      </c>
      <c r="H10" s="67">
        <v>16</v>
      </c>
      <c r="I10" s="62">
        <f t="shared" si="0"/>
        <v>3</v>
      </c>
    </row>
    <row r="11" spans="1:14" s="56" customFormat="1" ht="12.75" customHeight="1" thickBot="1">
      <c r="A11" s="128">
        <v>0.43541666666666701</v>
      </c>
      <c r="B11" s="63"/>
      <c r="C11" s="64" t="s">
        <v>76</v>
      </c>
      <c r="D11" s="65">
        <v>12.8</v>
      </c>
      <c r="E11" s="66" t="s">
        <v>75</v>
      </c>
      <c r="F11" s="65">
        <v>11.9</v>
      </c>
      <c r="G11" s="66" t="s">
        <v>74</v>
      </c>
      <c r="H11" s="67">
        <v>10.9</v>
      </c>
      <c r="I11" s="62">
        <f t="shared" si="0"/>
        <v>3</v>
      </c>
    </row>
    <row r="12" spans="1:14" s="56" customFormat="1" ht="12.75" customHeight="1" thickBot="1">
      <c r="A12" s="114" t="s">
        <v>104</v>
      </c>
      <c r="B12" s="115"/>
      <c r="C12" s="115"/>
      <c r="D12" s="115"/>
      <c r="E12" s="115"/>
      <c r="F12" s="115"/>
      <c r="G12" s="115"/>
      <c r="H12" s="116"/>
      <c r="I12" s="55">
        <f t="shared" si="0"/>
        <v>0</v>
      </c>
    </row>
    <row r="13" spans="1:14" s="56" customFormat="1" ht="12.75" customHeight="1">
      <c r="A13" s="128">
        <v>0.44166666666666698</v>
      </c>
      <c r="B13" s="57"/>
      <c r="C13" s="58" t="s">
        <v>72</v>
      </c>
      <c r="D13" s="59">
        <v>31.3</v>
      </c>
      <c r="E13" s="60" t="s">
        <v>71</v>
      </c>
      <c r="F13" s="59">
        <v>30.3</v>
      </c>
      <c r="G13" s="58"/>
      <c r="H13" s="61"/>
      <c r="I13" s="62">
        <f t="shared" si="0"/>
        <v>2</v>
      </c>
    </row>
    <row r="14" spans="1:14" s="56" customFormat="1" ht="12.75" customHeight="1">
      <c r="A14" s="128">
        <v>0.44791666666666702</v>
      </c>
      <c r="B14" s="63"/>
      <c r="C14" s="64" t="s">
        <v>70</v>
      </c>
      <c r="D14" s="65">
        <v>30.2</v>
      </c>
      <c r="E14" s="66" t="s">
        <v>69</v>
      </c>
      <c r="F14" s="65">
        <v>27.6</v>
      </c>
      <c r="G14" s="66" t="s">
        <v>67</v>
      </c>
      <c r="H14" s="67">
        <v>26.7</v>
      </c>
      <c r="I14" s="62">
        <f t="shared" si="0"/>
        <v>3</v>
      </c>
    </row>
    <row r="15" spans="1:14" s="56" customFormat="1" ht="12.75" customHeight="1">
      <c r="A15" s="128">
        <v>0.454166666666667</v>
      </c>
      <c r="B15" s="63"/>
      <c r="C15" s="64" t="s">
        <v>66</v>
      </c>
      <c r="D15" s="68">
        <v>13.8</v>
      </c>
      <c r="E15" s="66" t="s">
        <v>65</v>
      </c>
      <c r="F15" s="65">
        <v>12.8</v>
      </c>
      <c r="G15" s="66" t="s">
        <v>64</v>
      </c>
      <c r="H15" s="67">
        <v>12.1</v>
      </c>
      <c r="I15" s="62">
        <f t="shared" si="0"/>
        <v>3</v>
      </c>
    </row>
    <row r="16" spans="1:14" s="56" customFormat="1" ht="12.75" customHeight="1">
      <c r="A16" s="128">
        <v>0.46041666666666597</v>
      </c>
      <c r="B16" s="63"/>
      <c r="C16" s="64" t="s">
        <v>63</v>
      </c>
      <c r="D16" s="65">
        <v>11.1</v>
      </c>
      <c r="E16" s="66" t="s">
        <v>62</v>
      </c>
      <c r="F16" s="65">
        <v>10.7</v>
      </c>
      <c r="G16" s="66" t="s">
        <v>61</v>
      </c>
      <c r="H16" s="67">
        <v>10.6</v>
      </c>
      <c r="I16" s="62">
        <f t="shared" si="0"/>
        <v>3</v>
      </c>
    </row>
    <row r="17" spans="1:11" s="56" customFormat="1" ht="12.75" customHeight="1" thickBot="1">
      <c r="A17" s="128">
        <v>0.46666666666666701</v>
      </c>
      <c r="B17" s="63"/>
      <c r="C17" s="64" t="s">
        <v>60</v>
      </c>
      <c r="D17" s="65">
        <v>9.9</v>
      </c>
      <c r="E17" s="66" t="s">
        <v>59</v>
      </c>
      <c r="F17" s="65">
        <v>9.4</v>
      </c>
      <c r="G17" s="66" t="s">
        <v>58</v>
      </c>
      <c r="H17" s="67">
        <v>2.7</v>
      </c>
      <c r="I17" s="62">
        <f t="shared" si="0"/>
        <v>3</v>
      </c>
    </row>
    <row r="18" spans="1:11" s="56" customFormat="1" ht="12.75" customHeight="1" thickBot="1">
      <c r="A18" s="114" t="s">
        <v>105</v>
      </c>
      <c r="B18" s="115"/>
      <c r="C18" s="115"/>
      <c r="D18" s="115"/>
      <c r="E18" s="115"/>
      <c r="F18" s="115"/>
      <c r="G18" s="115"/>
      <c r="H18" s="116"/>
      <c r="I18" s="55">
        <f>COUNTA(C18,E18,G18)</f>
        <v>0</v>
      </c>
      <c r="J18" s="53"/>
    </row>
    <row r="19" spans="1:11" s="56" customFormat="1" ht="12.75" customHeight="1" thickBot="1">
      <c r="A19" s="128">
        <v>0.47291666666666599</v>
      </c>
      <c r="B19" s="63"/>
      <c r="C19" s="64" t="s">
        <v>98</v>
      </c>
      <c r="D19" s="65">
        <v>27.2</v>
      </c>
      <c r="E19" s="66" t="s">
        <v>97</v>
      </c>
      <c r="F19" s="65">
        <v>19.399999999999999</v>
      </c>
      <c r="G19" s="66"/>
      <c r="H19" s="67"/>
      <c r="I19" s="62">
        <f>COUNTA(C19,E19,G19)</f>
        <v>2</v>
      </c>
    </row>
    <row r="20" spans="1:11" s="56" customFormat="1" ht="12.75" customHeight="1" thickBot="1">
      <c r="A20" s="130">
        <v>0.47916666666666602</v>
      </c>
      <c r="B20" s="69"/>
      <c r="C20" s="70" t="s">
        <v>96</v>
      </c>
      <c r="D20" s="71">
        <v>17.2</v>
      </c>
      <c r="E20" s="72" t="s">
        <v>95</v>
      </c>
      <c r="F20" s="73">
        <v>16.899999999999999</v>
      </c>
      <c r="G20" s="72" t="s">
        <v>94</v>
      </c>
      <c r="H20" s="74">
        <v>11.8</v>
      </c>
      <c r="I20" s="62">
        <f>COUNTA(C20,E20,G20)</f>
        <v>3</v>
      </c>
      <c r="J20" s="75">
        <f>SUM(I8:I20)</f>
        <v>30</v>
      </c>
    </row>
    <row r="21" spans="1:11" ht="12.75" customHeight="1" thickBot="1">
      <c r="A21" s="76"/>
      <c r="C21" s="51"/>
      <c r="E21" s="51"/>
      <c r="G21" s="51"/>
      <c r="J21" s="53"/>
      <c r="K21" s="56"/>
    </row>
    <row r="22" spans="1:11" ht="12.75" customHeight="1" thickBot="1">
      <c r="A22" s="117" t="s">
        <v>106</v>
      </c>
      <c r="B22" s="118"/>
      <c r="C22" s="118"/>
      <c r="D22" s="118"/>
      <c r="E22" s="118"/>
      <c r="F22" s="118"/>
      <c r="G22" s="118"/>
      <c r="H22" s="119"/>
      <c r="J22" s="53"/>
      <c r="K22" s="56"/>
    </row>
    <row r="23" spans="1:11" s="56" customFormat="1" ht="12.75" customHeight="1" thickBot="1">
      <c r="A23" s="114" t="s">
        <v>107</v>
      </c>
      <c r="B23" s="115"/>
      <c r="C23" s="115"/>
      <c r="D23" s="115"/>
      <c r="E23" s="115"/>
      <c r="F23" s="115"/>
      <c r="G23" s="115"/>
      <c r="H23" s="116"/>
      <c r="I23" s="55">
        <f t="shared" ref="I23:I36" si="1">COUNTA(C23,E23,G23)</f>
        <v>0</v>
      </c>
    </row>
    <row r="24" spans="1:11" s="56" customFormat="1" ht="12.75" customHeight="1">
      <c r="A24" s="128">
        <v>0.41666666666666669</v>
      </c>
      <c r="B24" s="57"/>
      <c r="C24" s="58" t="s">
        <v>57</v>
      </c>
      <c r="D24" s="59">
        <v>12.7</v>
      </c>
      <c r="E24" s="60" t="s">
        <v>56</v>
      </c>
      <c r="F24" s="59">
        <v>12.5</v>
      </c>
      <c r="G24" s="58"/>
      <c r="H24" s="61"/>
      <c r="I24" s="62">
        <f t="shared" si="1"/>
        <v>2</v>
      </c>
    </row>
    <row r="25" spans="1:11" s="56" customFormat="1" ht="12.75" customHeight="1">
      <c r="A25" s="128">
        <v>0.42291666666666666</v>
      </c>
      <c r="B25" s="63"/>
      <c r="C25" s="64" t="s">
        <v>55</v>
      </c>
      <c r="D25" s="65">
        <v>10.8</v>
      </c>
      <c r="E25" s="66" t="s">
        <v>53</v>
      </c>
      <c r="F25" s="65">
        <v>8.6</v>
      </c>
      <c r="G25" s="66" t="s">
        <v>52</v>
      </c>
      <c r="H25" s="67">
        <v>7.2</v>
      </c>
      <c r="I25" s="62">
        <f t="shared" si="1"/>
        <v>3</v>
      </c>
    </row>
    <row r="26" spans="1:11" s="56" customFormat="1" ht="12.75" customHeight="1">
      <c r="A26" s="128">
        <v>0.42916666666666697</v>
      </c>
      <c r="B26" s="63"/>
      <c r="C26" s="64" t="s">
        <v>51</v>
      </c>
      <c r="D26" s="68">
        <v>6.7</v>
      </c>
      <c r="E26" s="66" t="s">
        <v>50</v>
      </c>
      <c r="F26" s="65">
        <v>4.7</v>
      </c>
      <c r="G26" s="66" t="s">
        <v>48</v>
      </c>
      <c r="H26" s="67">
        <v>4.5</v>
      </c>
      <c r="I26" s="62">
        <f t="shared" si="1"/>
        <v>3</v>
      </c>
    </row>
    <row r="27" spans="1:11" s="56" customFormat="1" ht="12.75" customHeight="1">
      <c r="A27" s="128">
        <v>0.43541666666666701</v>
      </c>
      <c r="B27" s="63"/>
      <c r="C27" s="64" t="s">
        <v>47</v>
      </c>
      <c r="D27" s="65">
        <v>2.6</v>
      </c>
      <c r="E27" s="66" t="s">
        <v>45</v>
      </c>
      <c r="F27" s="65">
        <v>2.2999999999999998</v>
      </c>
      <c r="G27" s="66" t="s">
        <v>44</v>
      </c>
      <c r="H27" s="67">
        <v>2.1</v>
      </c>
      <c r="I27" s="62">
        <f t="shared" si="1"/>
        <v>3</v>
      </c>
    </row>
    <row r="28" spans="1:11" s="56" customFormat="1" ht="12.75" customHeight="1">
      <c r="A28" s="128">
        <v>0.44166666666666698</v>
      </c>
      <c r="B28" s="63"/>
      <c r="C28" s="64" t="s">
        <v>42</v>
      </c>
      <c r="D28" s="65">
        <v>1.9</v>
      </c>
      <c r="E28" s="66" t="s">
        <v>41</v>
      </c>
      <c r="F28" s="65">
        <v>1.8</v>
      </c>
      <c r="G28" s="66" t="s">
        <v>40</v>
      </c>
      <c r="H28" s="67">
        <v>0.5</v>
      </c>
      <c r="I28" s="62">
        <f t="shared" si="1"/>
        <v>3</v>
      </c>
    </row>
    <row r="29" spans="1:11" s="56" customFormat="1" ht="12.75" customHeight="1" thickBot="1">
      <c r="A29" s="128">
        <v>0.44791666666666702</v>
      </c>
      <c r="B29" s="69"/>
      <c r="C29" s="70" t="s">
        <v>39</v>
      </c>
      <c r="D29" s="73">
        <v>0.4</v>
      </c>
      <c r="E29" s="72" t="s">
        <v>37</v>
      </c>
      <c r="F29" s="73">
        <v>0.2</v>
      </c>
      <c r="G29" s="72" t="s">
        <v>35</v>
      </c>
      <c r="H29" s="74">
        <v>-0.3</v>
      </c>
      <c r="I29" s="62">
        <f t="shared" si="1"/>
        <v>3</v>
      </c>
    </row>
    <row r="30" spans="1:11" s="56" customFormat="1" ht="12.75" customHeight="1" thickBot="1">
      <c r="A30" s="114" t="s">
        <v>108</v>
      </c>
      <c r="B30" s="115"/>
      <c r="C30" s="115"/>
      <c r="D30" s="115"/>
      <c r="E30" s="115"/>
      <c r="F30" s="115"/>
      <c r="G30" s="115"/>
      <c r="H30" s="116"/>
      <c r="I30" s="55">
        <f t="shared" si="1"/>
        <v>0</v>
      </c>
    </row>
    <row r="31" spans="1:11" s="56" customFormat="1" ht="12.75" customHeight="1">
      <c r="A31" s="128">
        <v>0.454166666666667</v>
      </c>
      <c r="B31" s="63"/>
      <c r="C31" s="64" t="s">
        <v>34</v>
      </c>
      <c r="D31" s="65">
        <v>9.1</v>
      </c>
      <c r="E31" s="66" t="s">
        <v>32</v>
      </c>
      <c r="F31" s="65">
        <v>9.1</v>
      </c>
      <c r="G31" s="66"/>
      <c r="H31" s="67"/>
      <c r="I31" s="62">
        <f t="shared" si="1"/>
        <v>2</v>
      </c>
    </row>
    <row r="32" spans="1:11" s="56" customFormat="1" ht="12.75" customHeight="1" thickBot="1">
      <c r="A32" s="128">
        <v>0.46041666666666597</v>
      </c>
      <c r="B32" s="63"/>
      <c r="C32" s="64" t="s">
        <v>31</v>
      </c>
      <c r="D32" s="65">
        <v>5.7</v>
      </c>
      <c r="E32" s="66" t="s">
        <v>29</v>
      </c>
      <c r="F32" s="65">
        <v>4.2</v>
      </c>
      <c r="G32" s="66" t="s">
        <v>27</v>
      </c>
      <c r="H32" s="67">
        <v>-1.8</v>
      </c>
      <c r="I32" s="62">
        <f t="shared" si="1"/>
        <v>3</v>
      </c>
    </row>
    <row r="33" spans="1:11" s="56" customFormat="1" ht="12.75" customHeight="1" thickBot="1">
      <c r="A33" s="114" t="s">
        <v>109</v>
      </c>
      <c r="B33" s="115"/>
      <c r="C33" s="115"/>
      <c r="D33" s="115"/>
      <c r="E33" s="115"/>
      <c r="F33" s="115"/>
      <c r="G33" s="115"/>
      <c r="H33" s="116"/>
      <c r="I33" s="55">
        <f t="shared" si="1"/>
        <v>0</v>
      </c>
    </row>
    <row r="34" spans="1:11" s="56" customFormat="1" ht="12.75" customHeight="1">
      <c r="A34" s="128">
        <v>0.46666666666666701</v>
      </c>
      <c r="B34" s="63"/>
      <c r="C34" s="64" t="s">
        <v>93</v>
      </c>
      <c r="D34" s="65">
        <v>8.9</v>
      </c>
      <c r="E34" s="66" t="s">
        <v>92</v>
      </c>
      <c r="F34" s="65">
        <v>7.2</v>
      </c>
      <c r="G34" s="66"/>
      <c r="H34" s="67"/>
      <c r="I34" s="62">
        <f t="shared" si="1"/>
        <v>2</v>
      </c>
    </row>
    <row r="35" spans="1:11" s="56" customFormat="1" ht="12.75" customHeight="1" thickBot="1">
      <c r="A35" s="128">
        <v>0.47291666666666599</v>
      </c>
      <c r="B35" s="63"/>
      <c r="C35" s="64" t="s">
        <v>91</v>
      </c>
      <c r="D35" s="65">
        <v>5.5</v>
      </c>
      <c r="E35" s="66" t="s">
        <v>90</v>
      </c>
      <c r="F35" s="65">
        <v>5.4</v>
      </c>
      <c r="G35" s="66" t="s">
        <v>89</v>
      </c>
      <c r="H35" s="67">
        <v>4.2</v>
      </c>
      <c r="I35" s="62">
        <f t="shared" si="1"/>
        <v>3</v>
      </c>
    </row>
    <row r="36" spans="1:11" s="56" customFormat="1" ht="12.75" customHeight="1" thickBot="1">
      <c r="A36" s="130">
        <v>0.47916666666666602</v>
      </c>
      <c r="B36" s="69"/>
      <c r="C36" s="70" t="s">
        <v>88</v>
      </c>
      <c r="D36" s="73">
        <v>3.6</v>
      </c>
      <c r="E36" s="72" t="s">
        <v>87</v>
      </c>
      <c r="F36" s="73">
        <v>3.3</v>
      </c>
      <c r="G36" s="72" t="s">
        <v>86</v>
      </c>
      <c r="H36" s="74">
        <v>1.4</v>
      </c>
      <c r="I36" s="62">
        <f t="shared" si="1"/>
        <v>3</v>
      </c>
      <c r="J36" s="75">
        <f>SUM(I24:I36)</f>
        <v>30</v>
      </c>
    </row>
    <row r="37" spans="1:11" s="56" customFormat="1" ht="12.75" customHeight="1" thickBot="1">
      <c r="J37" s="79">
        <f>SUM(J20+J36)</f>
        <v>60</v>
      </c>
    </row>
    <row r="38" spans="1:11" s="56" customFormat="1" ht="12.75" customHeight="1"/>
    <row r="39" spans="1:11" s="56" customFormat="1" ht="12.75" customHeight="1"/>
    <row r="40" spans="1:11" ht="12.75" customHeight="1">
      <c r="J40" s="53"/>
      <c r="K40" s="56"/>
    </row>
    <row r="41" spans="1:11">
      <c r="K41" s="56"/>
    </row>
    <row r="42" spans="1:11">
      <c r="K42" s="56"/>
    </row>
    <row r="43" spans="1:11">
      <c r="K43" s="56"/>
    </row>
    <row r="44" spans="1:11">
      <c r="K44" s="56"/>
    </row>
  </sheetData>
  <mergeCells count="13">
    <mergeCell ref="A33:H33"/>
    <mergeCell ref="A7:H7"/>
    <mergeCell ref="A12:H12"/>
    <mergeCell ref="A18:H18"/>
    <mergeCell ref="A22:H22"/>
    <mergeCell ref="A23:H23"/>
    <mergeCell ref="A30:H30"/>
    <mergeCell ref="A6:H6"/>
    <mergeCell ref="A1:H1"/>
    <mergeCell ref="A2:H2"/>
    <mergeCell ref="A3:H3"/>
    <mergeCell ref="A4:H4"/>
    <mergeCell ref="A5:H5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JUV</vt:lpstr>
      <vt:lpstr>M 18</vt:lpstr>
      <vt:lpstr>M 15</vt:lpstr>
      <vt:lpstr>M 13</vt:lpstr>
      <vt:lpstr>ENTREGA C-HCP</vt:lpstr>
      <vt:lpstr>HORARIOS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2022-06-26T18:47:08Z</cp:lastPrinted>
  <dcterms:created xsi:type="dcterms:W3CDTF">2000-04-30T13:23:02Z</dcterms:created>
  <dcterms:modified xsi:type="dcterms:W3CDTF">2022-06-26T20:07:38Z</dcterms:modified>
</cp:coreProperties>
</file>